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PC\Desktop\Ambiente Josué\PEA-LCC\PIP - PARA JOSUE\RELACTORIO DOS  PROJECTOS PIP 2022\Relactório para publicação\"/>
    </mc:Choice>
  </mc:AlternateContent>
  <bookViews>
    <workbookView xWindow="0" yWindow="0" windowWidth="20730" windowHeight="9585" firstSheet="2" activeTab="5"/>
  </bookViews>
  <sheets>
    <sheet name="CAPA DO RELACTÓRIO " sheetId="11" r:id="rId1"/>
    <sheet name="SE CALUMBO - SE PORTO SECO " sheetId="12" r:id="rId2"/>
    <sheet name="SE VILA FLOR - SE SAPÚ" sheetId="13" r:id="rId3"/>
    <sheet name="SE FUNDA - SE PANGUILA" sheetId="14" r:id="rId4"/>
    <sheet name="MBANZA CONGO" sheetId="15" r:id="rId5"/>
    <sheet name="ELECT. DE CANGANDALA" sheetId="1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0">'CAPA DO RELACTÓRIO '!$A$1:$H$48</definedName>
    <definedName name="_xlnm.Print_Area" localSheetId="5">'ELECT. DE CANGANDALA'!$A$50:$O$128</definedName>
    <definedName name="_xlnm.Print_Area" localSheetId="4">'MBANZA CONGO'!$A$49:$I$60</definedName>
    <definedName name="_xlnm.Print_Area" localSheetId="1">'SE CALUMBO - SE PORTO SECO '!$A$50:$H$91</definedName>
    <definedName name="_xlnm.Print_Area" localSheetId="3">'SE FUNDA - SE PANGUILA'!$A$86:$H$146</definedName>
    <definedName name="_xlnm.Print_Area" localSheetId="2">'SE VILA FLOR - SE SAPÚ'!$A$86:$O$165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13" l="1"/>
  <c r="F18" i="15" l="1"/>
  <c r="F17" i="16" l="1"/>
  <c r="F15" i="16"/>
  <c r="F16" i="16"/>
  <c r="F18" i="16"/>
  <c r="F19" i="16"/>
  <c r="G56" i="14" l="1"/>
  <c r="G57" i="14"/>
  <c r="G59" i="14"/>
  <c r="F21" i="15" l="1"/>
  <c r="F15" i="15"/>
  <c r="G28" i="15"/>
  <c r="G25" i="15"/>
  <c r="F68" i="13" l="1"/>
  <c r="F67" i="13"/>
  <c r="G60" i="13"/>
  <c r="G58" i="13"/>
  <c r="G57" i="13"/>
  <c r="G59" i="13"/>
  <c r="G61" i="13"/>
  <c r="G62" i="13"/>
  <c r="G56" i="13"/>
  <c r="F62" i="13"/>
  <c r="F61" i="13"/>
  <c r="F60" i="13"/>
  <c r="F59" i="13"/>
  <c r="F56" i="13"/>
  <c r="F57" i="13"/>
  <c r="F58" i="13"/>
  <c r="F26" i="16" l="1"/>
  <c r="F25" i="16"/>
  <c r="D28" i="16" l="1"/>
  <c r="C28" i="16"/>
  <c r="G26" i="16"/>
  <c r="G28" i="16" s="1"/>
  <c r="F24" i="16"/>
  <c r="F28" i="16" s="1"/>
  <c r="G23" i="16"/>
  <c r="D30" i="15" l="1"/>
  <c r="C30" i="15"/>
  <c r="G30" i="15"/>
  <c r="F26" i="15"/>
  <c r="F30" i="15" s="1"/>
  <c r="F20" i="15"/>
  <c r="E19" i="15"/>
  <c r="F19" i="15" s="1"/>
  <c r="F17" i="15"/>
  <c r="F16" i="15"/>
  <c r="E71" i="14" l="1"/>
  <c r="F69" i="14"/>
  <c r="E69" i="14"/>
  <c r="F68" i="14"/>
  <c r="E68" i="14"/>
  <c r="F67" i="14"/>
  <c r="E67" i="14"/>
  <c r="F66" i="14"/>
  <c r="E66" i="14"/>
  <c r="E63" i="14"/>
  <c r="D63" i="14"/>
  <c r="F62" i="14"/>
  <c r="F61" i="14"/>
  <c r="F60" i="14"/>
  <c r="F59" i="14"/>
  <c r="F57" i="14"/>
  <c r="F56" i="14"/>
  <c r="E32" i="14"/>
  <c r="F30" i="14"/>
  <c r="E30" i="14"/>
  <c r="F29" i="14"/>
  <c r="E29" i="14"/>
  <c r="F28" i="14"/>
  <c r="E28" i="14"/>
  <c r="F27" i="14"/>
  <c r="E27" i="14"/>
  <c r="E24" i="14"/>
  <c r="D24" i="14"/>
  <c r="G22" i="14"/>
  <c r="F22" i="14"/>
  <c r="G21" i="14"/>
  <c r="F21" i="14"/>
  <c r="F24" i="14" s="1"/>
  <c r="G20" i="14"/>
  <c r="F20" i="14"/>
  <c r="G19" i="14"/>
  <c r="F19" i="14"/>
  <c r="G18" i="14"/>
  <c r="F18" i="14"/>
  <c r="G17" i="14"/>
  <c r="F17" i="14"/>
  <c r="G16" i="14"/>
  <c r="F16" i="14"/>
  <c r="G63" i="14" l="1"/>
  <c r="G24" i="14"/>
  <c r="F63" i="14"/>
  <c r="H63" i="14" s="1"/>
  <c r="D70" i="13" l="1"/>
  <c r="C70" i="13"/>
  <c r="F69" i="13"/>
  <c r="E69" i="13"/>
  <c r="E68" i="13"/>
  <c r="E67" i="13"/>
  <c r="F66" i="13"/>
  <c r="E66" i="13"/>
  <c r="D30" i="13"/>
  <c r="C30" i="13"/>
  <c r="F28" i="13"/>
  <c r="E28" i="13"/>
  <c r="F27" i="13"/>
  <c r="E27" i="13"/>
  <c r="E26" i="13"/>
  <c r="F25" i="13"/>
  <c r="E25" i="13"/>
  <c r="G22" i="13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D78" i="12"/>
  <c r="C78" i="12"/>
  <c r="F77" i="12"/>
  <c r="E77" i="12"/>
  <c r="F76" i="12"/>
  <c r="E76" i="12"/>
  <c r="F75" i="12"/>
  <c r="E75" i="12"/>
  <c r="F74" i="12"/>
  <c r="E74" i="12"/>
  <c r="E71" i="12"/>
  <c r="D71" i="12"/>
  <c r="G70" i="12"/>
  <c r="F70" i="12"/>
  <c r="G69" i="12"/>
  <c r="F69" i="12"/>
  <c r="F71" i="12" s="1"/>
  <c r="G68" i="12"/>
  <c r="F68" i="12"/>
  <c r="G65" i="12"/>
  <c r="F65" i="12"/>
  <c r="D32" i="12"/>
  <c r="C32" i="12"/>
  <c r="F30" i="12"/>
  <c r="E30" i="12"/>
  <c r="F29" i="12"/>
  <c r="E29" i="12"/>
  <c r="F28" i="12"/>
  <c r="E28" i="12"/>
  <c r="F27" i="12"/>
  <c r="E27" i="12"/>
  <c r="F23" i="12"/>
  <c r="F22" i="12"/>
  <c r="F21" i="12"/>
  <c r="F20" i="12"/>
  <c r="F19" i="12"/>
  <c r="F18" i="12"/>
  <c r="F17" i="12"/>
  <c r="F16" i="12"/>
  <c r="G71" i="12" l="1"/>
  <c r="E32" i="12"/>
  <c r="E78" i="12"/>
  <c r="E70" i="13"/>
  <c r="E30" i="13"/>
</calcChain>
</file>

<file path=xl/sharedStrings.xml><?xml version="1.0" encoding="utf-8"?>
<sst xmlns="http://schemas.openxmlformats.org/spreadsheetml/2006/main" count="369" uniqueCount="169">
  <si>
    <t>Fim</t>
  </si>
  <si>
    <t>Inicio</t>
  </si>
  <si>
    <t>Prazo</t>
  </si>
  <si>
    <t>Posto de Seccionamento</t>
  </si>
  <si>
    <t>Previsto</t>
  </si>
  <si>
    <t>Executado</t>
  </si>
  <si>
    <t>Orçamento</t>
  </si>
  <si>
    <t>Iluminação Pública</t>
  </si>
  <si>
    <t>Ligações Domiciliares</t>
  </si>
  <si>
    <t>Empreiteiro</t>
  </si>
  <si>
    <t>Financiamento</t>
  </si>
  <si>
    <t>Local</t>
  </si>
  <si>
    <t>Observações</t>
  </si>
  <si>
    <t>Total</t>
  </si>
  <si>
    <t>Descrição</t>
  </si>
  <si>
    <t>Pendente</t>
  </si>
  <si>
    <t>Concluído %</t>
  </si>
  <si>
    <t>Prazo de Execução</t>
  </si>
  <si>
    <t>Construção de Subestação de 40 MVA</t>
  </si>
  <si>
    <t>Postos de Transformação</t>
  </si>
  <si>
    <t>Data</t>
  </si>
  <si>
    <t>24 Meses</t>
  </si>
  <si>
    <t>Observação</t>
  </si>
  <si>
    <t>Posto de Transformação</t>
  </si>
  <si>
    <t>Fornecimentos</t>
  </si>
  <si>
    <t>Montagem e Serviços</t>
  </si>
  <si>
    <t>Outros Custos</t>
  </si>
  <si>
    <t>Representação Gráfica</t>
  </si>
  <si>
    <t>CMEC – China Machinery Engineering Corporation.</t>
  </si>
  <si>
    <t>AKZ:8.966.695.923,00</t>
  </si>
  <si>
    <t>Capalanga</t>
  </si>
  <si>
    <t>Novembro de 2018 (Contratual).</t>
  </si>
  <si>
    <t xml:space="preserve">Adiantamento </t>
  </si>
  <si>
    <t>Calumbo</t>
  </si>
  <si>
    <t>Julho de 2017 (Contratual).</t>
  </si>
  <si>
    <t>Dados do Contrato</t>
  </si>
  <si>
    <t>Eurobnds</t>
  </si>
  <si>
    <t>Construção de Linhas de Alta Tensão (Km)</t>
  </si>
  <si>
    <t>Construção de Linhas de Média  Tensão (Km)</t>
  </si>
  <si>
    <t>Construção de Linhas de Baixa  Tensão (Km)</t>
  </si>
  <si>
    <t>Executado (%)</t>
  </si>
  <si>
    <t>Down payment (15%)</t>
  </si>
  <si>
    <t>Eurobonds</t>
  </si>
  <si>
    <t>Down Payment (15%)</t>
  </si>
  <si>
    <t>24 meses</t>
  </si>
  <si>
    <t>ESTADO ACTUAL DOS PROJECTOS</t>
  </si>
  <si>
    <t>Consórcio INOTEC/AMBERGOL - Lote 02</t>
  </si>
  <si>
    <t xml:space="preserve">AKZ: 22.272.600.384,00  </t>
  </si>
  <si>
    <t>Março de 2019</t>
  </si>
  <si>
    <t>Adiantamento (AKZ)</t>
  </si>
  <si>
    <t>Fornecimentos (AKZ)</t>
  </si>
  <si>
    <t>Montagem e Serviços (AKZ)</t>
  </si>
  <si>
    <t>Outros Custos (AKZ)</t>
  </si>
  <si>
    <t>Representação Gráfica, Lote 02</t>
  </si>
  <si>
    <t>Representação Gráfica, Lote 06</t>
  </si>
  <si>
    <t xml:space="preserve">CONSTRANGIMENTOS </t>
  </si>
  <si>
    <t xml:space="preserve">OBSERVAÇÕES       </t>
  </si>
  <si>
    <t>FOTOS</t>
  </si>
  <si>
    <t>RELATÓRIO MENSAL DE EXECUÇÃO</t>
  </si>
  <si>
    <t>Dados do contrato</t>
  </si>
  <si>
    <t>Construção de Subestação  (MVA) 40</t>
  </si>
  <si>
    <t>Construção de Linhas de Média Tensão (Km)</t>
  </si>
  <si>
    <t>Construção de Linhas de Baixa Tensão (Km)</t>
  </si>
  <si>
    <t>Concluido %</t>
  </si>
  <si>
    <t>Concluido (%)</t>
  </si>
  <si>
    <t xml:space="preserve">     DESIGNAÇÃO DO PROJECTO:   LOTE  02 e 06 CONSTRUÇÃO DAS SUBESTAÇÕES VILA FLOR E SAPÚ</t>
  </si>
  <si>
    <t xml:space="preserve">     DESIGNAÇÃO DO PROJECTO:   LOTE   06 CONSTRUÇÃO DA SUBESTAÇÃO  SAPÚ</t>
  </si>
  <si>
    <t xml:space="preserve">     DESIGNAÇÃO DO PROJECTO:   LOTE  3 e 4 CONSTRUÇÃO DAS SUBESTAÇÕES  CALUMBO E PORTO SECO</t>
  </si>
  <si>
    <t xml:space="preserve">     DESIGNAÇÃO DO PROJECTO:   LOTE   4 CONSTRUÇÃO DAS SUBESTAÇÃO   PORTO SECO</t>
  </si>
  <si>
    <t>Concluido(%)</t>
  </si>
  <si>
    <t>EFACEC / TELECTRINF</t>
  </si>
  <si>
    <t>KZ 8.585.676.886,70</t>
  </si>
  <si>
    <t>Município de Viana</t>
  </si>
  <si>
    <t xml:space="preserve">     DESIGNAÇÃO DO PROJECTO:   LOTES   1 e 5 CONSTRUÇÃO DAS SUBESTAÇÕES FUNDA E PANGUILA</t>
  </si>
  <si>
    <t xml:space="preserve">RELATÓRIO DE EXECUÇÃO DO PROJECTO </t>
  </si>
  <si>
    <t xml:space="preserve"> Dados do Contrato</t>
  </si>
  <si>
    <t>Prazo de excução</t>
  </si>
  <si>
    <t>CME/ELAN</t>
  </si>
  <si>
    <t>EURO BONDS</t>
  </si>
  <si>
    <t>AKZ: 8.888.413.804,57</t>
  </si>
  <si>
    <t>Lote 1 - Funda</t>
  </si>
  <si>
    <t>Abril, 2018</t>
  </si>
  <si>
    <t>Construção de Subestação      (MVA)    4/500</t>
  </si>
  <si>
    <t xml:space="preserve">Construção de Linhas de  Alta Tensão   (Km)                                  Km        </t>
  </si>
  <si>
    <r>
      <t xml:space="preserve">Construção de Linhas de  Média Tensão  ( </t>
    </r>
    <r>
      <rPr>
        <sz val="14"/>
        <color theme="1"/>
        <rFont val="Book Antiqua"/>
        <family val="1"/>
      </rPr>
      <t>Km</t>
    </r>
    <r>
      <rPr>
        <sz val="16"/>
        <color theme="1"/>
        <rFont val="Book Antiqua"/>
        <family val="1"/>
      </rPr>
      <t xml:space="preserve"> )</t>
    </r>
  </si>
  <si>
    <t>Construção de Linhas de Baixa Tensão ( Km )</t>
  </si>
  <si>
    <t>Adiantamento            (15%)</t>
  </si>
  <si>
    <t>Down Payment</t>
  </si>
  <si>
    <t xml:space="preserve">     DESIGNAÇÃO DO PROJECTO:   LOTE    5 CONSTRUÇÃO DA SUBESTAÇÃO PANGUILA</t>
  </si>
  <si>
    <t>Grau de Execução (%)</t>
  </si>
  <si>
    <t>Observaçães</t>
  </si>
  <si>
    <t xml:space="preserve">Construção de Linhas de  Média Tensão   (Km)                                  Km        </t>
  </si>
  <si>
    <t xml:space="preserve">Construção de Linhas de  Baixa Tensão   (Km)                                  Km        </t>
  </si>
  <si>
    <t xml:space="preserve">Ligações Domiciliares </t>
  </si>
  <si>
    <t>Adiantamento             (15%)</t>
  </si>
  <si>
    <t>CONSTRANGIMENTOS</t>
  </si>
  <si>
    <t>OBSERVAÇÕES</t>
  </si>
  <si>
    <t xml:space="preserve">DESIGNAÇÃO DO PROJECTO:  REABILITAÇÃO E EXPANSÃO DAS REDES DE DISTRIBUIÇÃO  MT/BT , IP E LIGAÇÕES DOMICILIARES </t>
  </si>
  <si>
    <t>DAS ZONAS URBANAS E SUBURBANAS  DA CIDADE DO MBANZA CONGO</t>
  </si>
  <si>
    <t>AEE-POWER</t>
  </si>
  <si>
    <t>CESCE</t>
  </si>
  <si>
    <t>USD: 45.666.815,37</t>
  </si>
  <si>
    <t>Nbamza Congo</t>
  </si>
  <si>
    <t>-</t>
  </si>
  <si>
    <t>Adiantamento</t>
  </si>
  <si>
    <t xml:space="preserve">OBSERVAÇÕES </t>
  </si>
  <si>
    <t xml:space="preserve">ADMINISTRAÇÃO PARA PLANEAMENTO  DE REDES, ENGENHARIA, REGÕES SUL E LESTE      </t>
  </si>
  <si>
    <t>Previsão do Projecto Lote 4 ( execução fisica)</t>
  </si>
  <si>
    <t xml:space="preserve"> Previsão  do Projecto Lote 3 ( Execução fisica)</t>
  </si>
  <si>
    <t xml:space="preserve"> Execução Financeira</t>
  </si>
  <si>
    <t>Previsão do Projecto, Lote 02 ( Execução fisica)</t>
  </si>
  <si>
    <t>Previsão  do Projecto, Lote 02 ( Execução Financeira)</t>
  </si>
  <si>
    <t xml:space="preserve"> Previsão do Projecto, Lote 06 ( Execução fisica)</t>
  </si>
  <si>
    <t xml:space="preserve"> Lote 06 ( Execução Financeira)</t>
  </si>
  <si>
    <t>Previsão do Projecto ( Execução fisica) do Lote 1</t>
  </si>
  <si>
    <t xml:space="preserve"> Lote 1 ( Execução Financeira) </t>
  </si>
  <si>
    <t>Previsão  do Projecto Lote 5 ( Execução fisica)</t>
  </si>
  <si>
    <t>Preivisão  Projecto Lote 5 ( Execução Financeira)</t>
  </si>
  <si>
    <t>Previsto do Projecto ( Execução fisica)</t>
  </si>
  <si>
    <t xml:space="preserve">  Execução Financeira</t>
  </si>
  <si>
    <t>Construção de Linhas de Alta Tensão(Km)</t>
  </si>
  <si>
    <t>Construção de Linhas de Média Tensão Tensão(Km)</t>
  </si>
  <si>
    <t>Construção de Subestação MVA (Un)</t>
  </si>
  <si>
    <t>Posto de Seccionamento(Un)</t>
  </si>
  <si>
    <t>Posto de Transformação(Un)</t>
  </si>
  <si>
    <t>Ligações Domiciliares(Un)</t>
  </si>
  <si>
    <t xml:space="preserve"> DESCRIÇÃO DO PROJECTO: ELECTRIFICAÇÃO DO MUNICÍPIO DE CANGANDALA E BAIRROS PERIFÉRICOS DE MALANGE</t>
  </si>
  <si>
    <t>ENERLINE</t>
  </si>
  <si>
    <t>FP</t>
  </si>
  <si>
    <t>Malange</t>
  </si>
  <si>
    <t>8 Meses</t>
  </si>
  <si>
    <t>ESTADO ACTUAL DO PROJECTO</t>
  </si>
  <si>
    <t xml:space="preserve">1. A Linha de Média Tensão  de  30kV SE Malange - Cangandala, na Zona de Malange tem que atravessar grande parte da Cidade, por se tratar de </t>
  </si>
  <si>
    <t>um troço de Linha  a Instalar em meio urbano, a dificuldade do trabalho é maior, sabendo que,  pela dispunibilidade de locais para implantação</t>
  </si>
  <si>
    <t>montagem  em  termos de ualidade  e Segurança.</t>
  </si>
  <si>
    <t>2. A implantação dos apoios sem a verificação e aprovação do projecto, pelo que a Fiscalização só acompanha a  montagem  em  termos de qualidade  e Segurança.</t>
  </si>
  <si>
    <t xml:space="preserve"> 2.  O Grau de Execução geral  corresponde  a 49,8 %</t>
  </si>
  <si>
    <t xml:space="preserve">CONCLUSÃO </t>
  </si>
  <si>
    <t>1. Os trabalhos para SE N´koko na Comuna do Luvo continuam com os mesmo ritmo, oque podera impactar negativamente no andamento do projecto;</t>
  </si>
  <si>
    <t xml:space="preserve">2. O meios de supervião solictados pelo dono da obra  amais de 7 meses, ate o momento não foram disponibilizados. </t>
  </si>
  <si>
    <t xml:space="preserve"> 1.  Projecto de Reabilitação e Expansão das Redes de Distribuição  MT/BT na Provincia do  M'banza Congo: Falta empresa de Fiscalização;</t>
  </si>
  <si>
    <t>Mês: Abril  Ano 2022</t>
  </si>
  <si>
    <t xml:space="preserve">Mês: Abril   ano 2022 </t>
  </si>
  <si>
    <t>Construção de Linhas de Baixa  Tensão Tensão(Km)</t>
  </si>
  <si>
    <t xml:space="preserve">1. Actualmente o projecto  tem  um grau de execução fisica em termos de montagem de 19,15%,  avanço económico de 27,57%; </t>
  </si>
  <si>
    <t>2. Os trabalhos continuam na  Linha de Média Tensão / Subestação de Malage - Cangandala;</t>
  </si>
  <si>
    <t xml:space="preserve">3. Durante o mês de Abril foram montados os Apoios nº 1 ate 73, excepto os Apoios nºs: 3, 4,5,8,9,10,11,56,57,58,59,60,61,62,63,64,65,66,69,70,71,72 da Linha de Média Tensão na SE </t>
  </si>
  <si>
    <t xml:space="preserve">de Malange - Cangandala. O total dos Apoios  montados  nesta Linha são 51, o Mapa de preços do caderno de encargos prevê a amontagem de 339 apoios. </t>
  </si>
  <si>
    <t xml:space="preserve">4. Foram montados neste mês 51 travessas,  fundações   executadas com rachão  e betão fornecidos por uma empresa licenciada para o efeito.  </t>
  </si>
  <si>
    <t>dos postes  quer  pela sua geometria  que obriga  a fazer ângulos muito agudos e consequentemente ter postes muito esforçados e pesados, conforme as imagens nas fotos.</t>
  </si>
  <si>
    <t>No mês em curso  foi efectuado  aberturas  de   covas;</t>
  </si>
  <si>
    <t>Implantação de Apoios e betonagem das fundações;</t>
  </si>
  <si>
    <t>Recepção de material.</t>
  </si>
  <si>
    <t>Construção de Linhas de Baixa Tensão Tensão(Km) + Iluminação Pública</t>
  </si>
  <si>
    <t>Foi feita a encomenda para aquisição dos Equipamentos GIS, nomeadamente Transformador  de Potência de 40 MVA, Celas  de Média Tensão  e Transformadores dos serviços auxiliares;</t>
  </si>
  <si>
    <t xml:space="preserve">Em curso a consulta para aquisição do retificador, cabo zebra  e cabo de 1*300mm2 para conexão do transformador de Potência; </t>
  </si>
  <si>
    <t>Identificados 48 locais para instalação dos Postos de Transformação em monobloco (1000kVA)  e 39 para Postos de Transformação Rurais  (250kVA);</t>
  </si>
  <si>
    <t>Em curso a  elaboração do Projecto executivo  da Linha de 60kV (SE Kilamba II- SE Vila Flor);</t>
  </si>
  <si>
    <t xml:space="preserve">Aprovados 18 Projectos de Redes de Média e Baixa Tensão e em curso a Montagem de 03 Postos de Transformação Rurais de 250kVA, sendo 02 localizados no Bairro Vila Flor B   e 01 no Bairro Vila Flor A; </t>
  </si>
  <si>
    <r>
      <t xml:space="preserve">II. SUBESTAÇÃO WESA PARADISE - (SAPÚ II LOTE 6): </t>
    </r>
    <r>
      <rPr>
        <sz val="16"/>
        <color theme="1"/>
        <rFont val="Book Antiqua"/>
        <family val="1"/>
      </rPr>
      <t xml:space="preserve">Construção Civil do Edificio da Subestação, concluiodo (100%); </t>
    </r>
  </si>
  <si>
    <t>Definido o traçado da Linha de Alta Tensão (SE Sapú- SE Sapú II);</t>
  </si>
  <si>
    <r>
      <t xml:space="preserve">I. SE VILA FLOR - LOTE 2: </t>
    </r>
    <r>
      <rPr>
        <sz val="16"/>
        <color theme="1"/>
        <rFont val="Book Antiqua"/>
        <family val="1"/>
      </rPr>
      <t xml:space="preserve">Falta  Empresa de fiscalização da Obra; </t>
    </r>
  </si>
  <si>
    <r>
      <t xml:space="preserve">II. SUBESTAÇÃO WESA PARADISE - (SAPÚ II LOTE 6): </t>
    </r>
    <r>
      <rPr>
        <sz val="16"/>
        <color theme="1"/>
        <rFont val="Book Antiqua"/>
        <family val="1"/>
      </rPr>
      <t xml:space="preserve">Falta  Empresa de fiscalização da Obra; </t>
    </r>
  </si>
  <si>
    <t xml:space="preserve">Falta de viaturas de apoio para o acompanhamento pontual das Obras. </t>
  </si>
  <si>
    <r>
      <t xml:space="preserve">I. SE VILA FLOR - LOTE 2: </t>
    </r>
    <r>
      <rPr>
        <sz val="16"/>
        <color theme="1"/>
        <rFont val="Book Antiqua"/>
        <family val="1"/>
      </rPr>
      <t xml:space="preserve">Construção Civil do Edificio da Subestação, concluido (100%); </t>
    </r>
  </si>
  <si>
    <t>Foram implantados 850 Postes  de Baixa Tensão , sendo 285 de 200Kgf e 565 de 400Kgf.</t>
  </si>
  <si>
    <t>Falta de Cabimentação financeira para dar continuidade e conclusão do  Projecto;</t>
  </si>
  <si>
    <t>OBRAS EM CURSO - PIP  (FUNDOS EXTERNOS)</t>
  </si>
  <si>
    <t>Fevereiro 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</si>
</sst>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€_-;\-* #,##0.00\ _€_-;_-* &quot;-&quot;??\ _€_-;_-@_-"/>
    <numFmt numFmtId="164" formatCode="0.0%"/>
    <numFmt numFmtId="165" formatCode="0.0"/>
    <numFmt numFmtId="166" formatCode="#,##0.00\ &quot;€&quot;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4"/>
      <color theme="1"/>
      <name val="Book Antiqua"/>
      <family val="1"/>
    </font>
    <font>
      <sz val="11"/>
      <color theme="1"/>
      <name val="Calibri"/>
      <family val="2"/>
      <scheme val="minor"/>
    </font>
    <font>
      <b/>
      <sz val="11"/>
      <color theme="1"/>
      <name val="Book Antiqua"/>
      <family val="1"/>
    </font>
    <font>
      <sz val="10"/>
      <color theme="1"/>
      <name val="Book Antiqua"/>
      <family val="1"/>
    </font>
    <font>
      <b/>
      <sz val="14"/>
      <color theme="0"/>
      <name val="Book Antiqua"/>
      <family val="1"/>
    </font>
    <font>
      <sz val="14"/>
      <color theme="1"/>
      <name val="Book Antiqua"/>
      <family val="1"/>
    </font>
    <font>
      <sz val="14"/>
      <color theme="1"/>
      <name val="Calibri"/>
      <family val="2"/>
      <scheme val="minor"/>
    </font>
    <font>
      <b/>
      <sz val="18"/>
      <color theme="0"/>
      <name val="Book Antiqua"/>
      <family val="1"/>
    </font>
    <font>
      <b/>
      <sz val="16"/>
      <color theme="0"/>
      <name val="Book Antiqua"/>
      <family val="1"/>
    </font>
    <font>
      <b/>
      <sz val="16"/>
      <color theme="1"/>
      <name val="Book Antiqua"/>
      <family val="1"/>
    </font>
    <font>
      <sz val="16"/>
      <color theme="1"/>
      <name val="Book Antiqua"/>
      <family val="1"/>
    </font>
    <font>
      <b/>
      <sz val="11"/>
      <color theme="0"/>
      <name val="Book Antiqua"/>
      <family val="1"/>
    </font>
    <font>
      <b/>
      <sz val="11"/>
      <color rgb="FFFF0000"/>
      <name val="Book Antiqua"/>
      <family val="1"/>
    </font>
    <font>
      <sz val="11"/>
      <color rgb="FFFF0000"/>
      <name val="Book Antiqua"/>
      <family val="1"/>
    </font>
    <font>
      <b/>
      <sz val="11"/>
      <color theme="1"/>
      <name val="Calibri"/>
      <family val="2"/>
      <scheme val="minor"/>
    </font>
    <font>
      <sz val="18"/>
      <color theme="1"/>
      <name val="Book Antiqua"/>
      <family val="1"/>
    </font>
    <font>
      <sz val="18"/>
      <color theme="1"/>
      <name val="Calibri"/>
      <family val="2"/>
      <scheme val="minor"/>
    </font>
    <font>
      <b/>
      <sz val="18"/>
      <color theme="1"/>
      <name val="Book Antiqua"/>
      <family val="1"/>
    </font>
    <font>
      <sz val="12"/>
      <color theme="1"/>
      <name val="Book Antiqua"/>
      <family val="1"/>
    </font>
    <font>
      <b/>
      <sz val="16"/>
      <color rgb="FFFF0000"/>
      <name val="Book Antiqua"/>
      <family val="1"/>
    </font>
    <font>
      <sz val="16"/>
      <color rgb="FFFF0000"/>
      <name val="Book Antiqua"/>
      <family val="1"/>
    </font>
    <font>
      <b/>
      <sz val="16"/>
      <name val="Book Antiqua"/>
      <family val="1"/>
    </font>
    <font>
      <b/>
      <sz val="14"/>
      <color theme="0" tint="-0.34998626667073579"/>
      <name val="Book Antiqua"/>
      <family val="1"/>
    </font>
    <font>
      <sz val="13"/>
      <color theme="1"/>
      <name val="Book Antiqua"/>
      <family val="1"/>
    </font>
    <font>
      <b/>
      <sz val="14"/>
      <name val="Book Antiqua"/>
      <family val="1"/>
    </font>
    <font>
      <b/>
      <sz val="40"/>
      <color theme="1"/>
      <name val="Book Antiqua"/>
      <family val="1"/>
    </font>
    <font>
      <b/>
      <sz val="24"/>
      <color theme="1"/>
      <name val="Book Antiqua"/>
      <family val="1"/>
    </font>
    <font>
      <b/>
      <sz val="24"/>
      <name val="Book Antiqua"/>
      <family val="1"/>
    </font>
    <font>
      <b/>
      <sz val="20"/>
      <color theme="0"/>
      <name val="Book Antiqua"/>
      <family val="1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559">
    <xf numFmtId="0" fontId="0" fillId="0" borderId="0" xfId="0"/>
    <xf numFmtId="0" fontId="1" fillId="0" borderId="4" xfId="0" applyFont="1" applyBorder="1"/>
    <xf numFmtId="0" fontId="0" fillId="0" borderId="0" xfId="0" applyBorder="1"/>
    <xf numFmtId="0" fontId="0" fillId="0" borderId="5" xfId="0" applyBorder="1"/>
    <xf numFmtId="0" fontId="1" fillId="0" borderId="6" xfId="0" applyFont="1" applyBorder="1"/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/>
    <xf numFmtId="0" fontId="2" fillId="0" borderId="5" xfId="0" applyFont="1" applyBorder="1" applyAlignment="1">
      <alignment horizontal="center" vertical="center"/>
    </xf>
    <xf numFmtId="0" fontId="7" fillId="0" borderId="0" xfId="0" applyFont="1" applyBorder="1"/>
    <xf numFmtId="0" fontId="1" fillId="0" borderId="7" xfId="0" applyFont="1" applyBorder="1"/>
    <xf numFmtId="0" fontId="5" fillId="2" borderId="4" xfId="0" applyFont="1" applyFill="1" applyBorder="1"/>
    <xf numFmtId="0" fontId="5" fillId="2" borderId="6" xfId="0" applyFont="1" applyFill="1" applyBorder="1"/>
    <xf numFmtId="0" fontId="7" fillId="2" borderId="7" xfId="0" applyFont="1" applyFill="1" applyBorder="1"/>
    <xf numFmtId="0" fontId="8" fillId="2" borderId="7" xfId="0" applyFont="1" applyFill="1" applyBorder="1"/>
    <xf numFmtId="0" fontId="8" fillId="2" borderId="8" xfId="0" applyFont="1" applyFill="1" applyBorder="1"/>
    <xf numFmtId="0" fontId="10" fillId="2" borderId="9" xfId="0" applyFont="1" applyFill="1" applyBorder="1" applyAlignment="1">
      <alignment horizontal="center" vertical="center"/>
    </xf>
    <xf numFmtId="0" fontId="11" fillId="0" borderId="10" xfId="0" applyFont="1" applyBorder="1"/>
    <xf numFmtId="0" fontId="7" fillId="0" borderId="12" xfId="0" applyFont="1" applyBorder="1"/>
    <xf numFmtId="0" fontId="11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12" fillId="0" borderId="9" xfId="0" applyFont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4" fontId="1" fillId="0" borderId="0" xfId="0" applyNumberFormat="1" applyFont="1" applyBorder="1"/>
    <xf numFmtId="0" fontId="1" fillId="0" borderId="2" xfId="0" applyFont="1" applyBorder="1" applyAlignment="1"/>
    <xf numFmtId="0" fontId="1" fillId="0" borderId="4" xfId="0" applyFont="1" applyBorder="1" applyAlignment="1"/>
    <xf numFmtId="0" fontId="1" fillId="0" borderId="0" xfId="0" applyFont="1" applyBorder="1" applyAlignment="1"/>
    <xf numFmtId="0" fontId="0" fillId="0" borderId="0" xfId="0" applyFont="1" applyBorder="1"/>
    <xf numFmtId="0" fontId="0" fillId="0" borderId="5" xfId="0" applyFont="1" applyBorder="1"/>
    <xf numFmtId="0" fontId="1" fillId="0" borderId="12" xfId="0" applyFont="1" applyBorder="1"/>
    <xf numFmtId="0" fontId="0" fillId="0" borderId="12" xfId="0" applyFont="1" applyBorder="1"/>
    <xf numFmtId="0" fontId="0" fillId="0" borderId="11" xfId="0" applyFont="1" applyBorder="1"/>
    <xf numFmtId="0" fontId="13" fillId="2" borderId="4" xfId="0" applyFont="1" applyFill="1" applyBorder="1" applyAlignment="1">
      <alignment horizontal="center" vertical="center"/>
    </xf>
    <xf numFmtId="0" fontId="1" fillId="0" borderId="9" xfId="0" applyFont="1" applyBorder="1"/>
    <xf numFmtId="0" fontId="4" fillId="0" borderId="5" xfId="0" applyFont="1" applyBorder="1" applyAlignment="1">
      <alignment wrapText="1"/>
    </xf>
    <xf numFmtId="0" fontId="0" fillId="0" borderId="9" xfId="0" applyFont="1" applyBorder="1"/>
    <xf numFmtId="0" fontId="13" fillId="2" borderId="9" xfId="0" applyFont="1" applyFill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1" fillId="0" borderId="9" xfId="0" applyFont="1" applyBorder="1" applyAlignment="1">
      <alignment horizontal="center"/>
    </xf>
    <xf numFmtId="164" fontId="1" fillId="0" borderId="9" xfId="1" applyNumberFormat="1" applyFont="1" applyBorder="1" applyAlignment="1">
      <alignment horizontal="center"/>
    </xf>
    <xf numFmtId="9" fontId="1" fillId="0" borderId="9" xfId="1" applyFont="1" applyBorder="1" applyAlignment="1">
      <alignment horizontal="center"/>
    </xf>
    <xf numFmtId="4" fontId="14" fillId="2" borderId="9" xfId="0" applyNumberFormat="1" applyFont="1" applyFill="1" applyBorder="1" applyAlignment="1">
      <alignment horizontal="center"/>
    </xf>
    <xf numFmtId="9" fontId="15" fillId="2" borderId="9" xfId="1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43" fontId="1" fillId="0" borderId="9" xfId="2" applyFont="1" applyBorder="1"/>
    <xf numFmtId="43" fontId="1" fillId="0" borderId="0" xfId="2" applyFont="1" applyBorder="1"/>
    <xf numFmtId="4" fontId="1" fillId="0" borderId="9" xfId="0" applyNumberFormat="1" applyFont="1" applyBorder="1" applyAlignment="1">
      <alignment horizontal="center"/>
    </xf>
    <xf numFmtId="4" fontId="1" fillId="0" borderId="9" xfId="0" applyNumberFormat="1" applyFont="1" applyBorder="1" applyAlignment="1">
      <alignment horizontal="left"/>
    </xf>
    <xf numFmtId="0" fontId="13" fillId="2" borderId="10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left" vertical="center"/>
    </xf>
    <xf numFmtId="4" fontId="4" fillId="2" borderId="9" xfId="0" applyNumberFormat="1" applyFont="1" applyFill="1" applyBorder="1" applyAlignment="1">
      <alignment horizontal="center"/>
    </xf>
    <xf numFmtId="0" fontId="0" fillId="0" borderId="8" xfId="0" applyFont="1" applyBorder="1"/>
    <xf numFmtId="43" fontId="1" fillId="0" borderId="0" xfId="2" applyFont="1"/>
    <xf numFmtId="0" fontId="1" fillId="0" borderId="9" xfId="0" applyFont="1" applyBorder="1" applyAlignment="1">
      <alignment horizontal="center" vertical="center"/>
    </xf>
    <xf numFmtId="9" fontId="1" fillId="0" borderId="9" xfId="0" applyNumberFormat="1" applyFont="1" applyBorder="1" applyAlignment="1">
      <alignment horizontal="center"/>
    </xf>
    <xf numFmtId="0" fontId="1" fillId="0" borderId="10" xfId="0" applyFont="1" applyBorder="1" applyAlignment="1"/>
    <xf numFmtId="0" fontId="1" fillId="0" borderId="11" xfId="0" applyFont="1" applyBorder="1" applyAlignment="1"/>
    <xf numFmtId="9" fontId="4" fillId="2" borderId="9" xfId="0" applyNumberFormat="1" applyFont="1" applyFill="1" applyBorder="1" applyAlignment="1">
      <alignment horizontal="center"/>
    </xf>
    <xf numFmtId="0" fontId="13" fillId="2" borderId="15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2" borderId="5" xfId="0" applyFont="1" applyFill="1" applyBorder="1"/>
    <xf numFmtId="0" fontId="1" fillId="0" borderId="6" xfId="0" applyFont="1" applyBorder="1" applyAlignment="1"/>
    <xf numFmtId="0" fontId="1" fillId="0" borderId="7" xfId="0" applyFont="1" applyBorder="1" applyAlignment="1"/>
    <xf numFmtId="0" fontId="8" fillId="0" borderId="0" xfId="0" applyFont="1" applyBorder="1"/>
    <xf numFmtId="0" fontId="8" fillId="0" borderId="5" xfId="0" applyFont="1" applyBorder="1"/>
    <xf numFmtId="0" fontId="8" fillId="0" borderId="11" xfId="0" applyFont="1" applyBorder="1"/>
    <xf numFmtId="0" fontId="9" fillId="2" borderId="9" xfId="0" applyFont="1" applyFill="1" applyBorder="1" applyAlignment="1">
      <alignment horizontal="center" vertical="center"/>
    </xf>
    <xf numFmtId="9" fontId="12" fillId="0" borderId="9" xfId="1" applyFont="1" applyBorder="1" applyAlignment="1">
      <alignment horizontal="center"/>
    </xf>
    <xf numFmtId="0" fontId="1" fillId="0" borderId="0" xfId="0" applyFont="1"/>
    <xf numFmtId="0" fontId="8" fillId="0" borderId="11" xfId="0" applyFont="1" applyBorder="1" applyAlignment="1">
      <alignment vertical="center"/>
    </xf>
    <xf numFmtId="0" fontId="2" fillId="0" borderId="10" xfId="0" applyFont="1" applyBorder="1"/>
    <xf numFmtId="0" fontId="0" fillId="0" borderId="4" xfId="0" applyBorder="1"/>
    <xf numFmtId="0" fontId="17" fillId="2" borderId="0" xfId="0" applyFont="1" applyFill="1" applyBorder="1"/>
    <xf numFmtId="0" fontId="18" fillId="2" borderId="0" xfId="0" applyFont="1" applyFill="1" applyBorder="1"/>
    <xf numFmtId="0" fontId="18" fillId="2" borderId="5" xfId="0" applyFont="1" applyFill="1" applyBorder="1"/>
    <xf numFmtId="0" fontId="8" fillId="0" borderId="12" xfId="0" applyFont="1" applyBorder="1"/>
    <xf numFmtId="0" fontId="0" fillId="0" borderId="0" xfId="0" applyAlignment="1">
      <alignment shrinkToFit="1"/>
    </xf>
    <xf numFmtId="0" fontId="10" fillId="2" borderId="14" xfId="0" applyFont="1" applyFill="1" applyBorder="1" applyAlignment="1">
      <alignment horizontal="center" shrinkToFit="1"/>
    </xf>
    <xf numFmtId="0" fontId="10" fillId="2" borderId="0" xfId="0" applyFont="1" applyFill="1" applyBorder="1" applyAlignment="1">
      <alignment horizontal="center" shrinkToFit="1"/>
    </xf>
    <xf numFmtId="0" fontId="6" fillId="2" borderId="14" xfId="0" applyFont="1" applyFill="1" applyBorder="1" applyAlignment="1">
      <alignment horizontal="center" vertical="center" shrinkToFit="1"/>
    </xf>
    <xf numFmtId="4" fontId="12" fillId="0" borderId="9" xfId="0" applyNumberFormat="1" applyFont="1" applyBorder="1" applyAlignment="1">
      <alignment horizontal="right" shrinkToFit="1"/>
    </xf>
    <xf numFmtId="9" fontId="12" fillId="0" borderId="9" xfId="1" applyFont="1" applyBorder="1" applyAlignment="1">
      <alignment horizontal="center" shrinkToFit="1"/>
    </xf>
    <xf numFmtId="4" fontId="12" fillId="0" borderId="9" xfId="0" applyNumberFormat="1" applyFont="1" applyBorder="1" applyAlignment="1">
      <alignment horizontal="left" shrinkToFit="1"/>
    </xf>
    <xf numFmtId="0" fontId="10" fillId="2" borderId="10" xfId="0" applyFont="1" applyFill="1" applyBorder="1" applyAlignment="1">
      <alignment horizontal="left" vertical="center" shrinkToFit="1"/>
    </xf>
    <xf numFmtId="0" fontId="6" fillId="2" borderId="12" xfId="0" applyFont="1" applyFill="1" applyBorder="1" applyAlignment="1">
      <alignment horizontal="left" vertical="center" shrinkToFit="1"/>
    </xf>
    <xf numFmtId="4" fontId="4" fillId="2" borderId="9" xfId="0" applyNumberFormat="1" applyFont="1" applyFill="1" applyBorder="1" applyAlignment="1">
      <alignment horizontal="center" shrinkToFit="1"/>
    </xf>
    <xf numFmtId="0" fontId="1" fillId="0" borderId="2" xfId="0" applyFont="1" applyBorder="1" applyAlignment="1">
      <alignment shrinkToFit="1"/>
    </xf>
    <xf numFmtId="0" fontId="1" fillId="0" borderId="0" xfId="0" applyFont="1" applyBorder="1" applyAlignment="1">
      <alignment shrinkToFit="1"/>
    </xf>
    <xf numFmtId="0" fontId="0" fillId="0" borderId="0" xfId="0" applyBorder="1" applyAlignment="1">
      <alignment shrinkToFit="1"/>
    </xf>
    <xf numFmtId="0" fontId="0" fillId="0" borderId="2" xfId="0" applyBorder="1" applyAlignment="1">
      <alignment shrinkToFit="1"/>
    </xf>
    <xf numFmtId="0" fontId="1" fillId="0" borderId="7" xfId="0" applyFont="1" applyBorder="1" applyAlignment="1">
      <alignment shrinkToFit="1"/>
    </xf>
    <xf numFmtId="0" fontId="0" fillId="0" borderId="7" xfId="0" applyBorder="1" applyAlignment="1">
      <alignment shrinkToFit="1"/>
    </xf>
    <xf numFmtId="0" fontId="1" fillId="0" borderId="4" xfId="0" applyFont="1" applyBorder="1" applyAlignment="1">
      <alignment shrinkToFit="1"/>
    </xf>
    <xf numFmtId="0" fontId="12" fillId="0" borderId="11" xfId="0" applyFont="1" applyBorder="1" applyAlignment="1">
      <alignment horizontal="center" shrinkToFit="1"/>
    </xf>
    <xf numFmtId="0" fontId="12" fillId="0" borderId="9" xfId="0" applyFont="1" applyBorder="1" applyAlignment="1">
      <alignment horizontal="center" shrinkToFit="1"/>
    </xf>
    <xf numFmtId="4" fontId="7" fillId="0" borderId="9" xfId="0" applyNumberFormat="1" applyFont="1" applyBorder="1" applyAlignment="1">
      <alignment horizontal="right" shrinkToFit="1"/>
    </xf>
    <xf numFmtId="9" fontId="7" fillId="0" borderId="9" xfId="1" applyFont="1" applyBorder="1" applyAlignment="1">
      <alignment horizontal="center" shrinkToFit="1"/>
    </xf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1" xfId="0" applyFont="1" applyBorder="1" applyAlignment="1">
      <alignment horizontal="center"/>
    </xf>
    <xf numFmtId="0" fontId="13" fillId="2" borderId="14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shrinkToFit="1"/>
    </xf>
    <xf numFmtId="0" fontId="12" fillId="0" borderId="11" xfId="0" applyFont="1" applyBorder="1" applyAlignment="1">
      <alignment horizontal="left" shrinkToFit="1"/>
    </xf>
    <xf numFmtId="0" fontId="12" fillId="0" borderId="11" xfId="0" applyFont="1" applyBorder="1" applyAlignment="1">
      <alignment horizontal="center"/>
    </xf>
    <xf numFmtId="0" fontId="10" fillId="2" borderId="14" xfId="0" applyFont="1" applyFill="1" applyBorder="1" applyAlignment="1">
      <alignment horizontal="center" vertical="center"/>
    </xf>
    <xf numFmtId="0" fontId="5" fillId="2" borderId="0" xfId="0" applyNumberFormat="1" applyFont="1" applyFill="1" applyBorder="1"/>
    <xf numFmtId="0" fontId="5" fillId="2" borderId="7" xfId="0" applyFont="1" applyFill="1" applyBorder="1"/>
    <xf numFmtId="4" fontId="2" fillId="2" borderId="9" xfId="0" applyNumberFormat="1" applyFont="1" applyFill="1" applyBorder="1" applyAlignment="1">
      <alignment horizontal="center" shrinkToFit="1"/>
    </xf>
    <xf numFmtId="0" fontId="0" fillId="0" borderId="3" xfId="0" applyBorder="1" applyAlignment="1">
      <alignment shrinkToFit="1"/>
    </xf>
    <xf numFmtId="0" fontId="0" fillId="0" borderId="5" xfId="0" applyBorder="1" applyAlignment="1">
      <alignment shrinkToFit="1"/>
    </xf>
    <xf numFmtId="0" fontId="1" fillId="0" borderId="6" xfId="0" applyFont="1" applyBorder="1" applyAlignment="1">
      <alignment shrinkToFit="1"/>
    </xf>
    <xf numFmtId="0" fontId="0" fillId="0" borderId="8" xfId="0" applyBorder="1" applyAlignment="1">
      <alignment shrinkToFit="1"/>
    </xf>
    <xf numFmtId="0" fontId="12" fillId="2" borderId="9" xfId="0" applyFont="1" applyFill="1" applyBorder="1" applyAlignment="1">
      <alignment horizontal="center" shrinkToFit="1"/>
    </xf>
    <xf numFmtId="0" fontId="12" fillId="2" borderId="9" xfId="0" applyFont="1" applyFill="1" applyBorder="1" applyAlignment="1">
      <alignment horizontal="center"/>
    </xf>
    <xf numFmtId="9" fontId="12" fillId="2" borderId="9" xfId="1" applyFont="1" applyFill="1" applyBorder="1" applyAlignment="1">
      <alignment horizontal="center"/>
    </xf>
    <xf numFmtId="0" fontId="8" fillId="0" borderId="9" xfId="0" applyFont="1" applyBorder="1" applyAlignment="1">
      <alignment horizontal="center" vertical="top"/>
    </xf>
    <xf numFmtId="49" fontId="8" fillId="0" borderId="9" xfId="0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2" fillId="0" borderId="10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9" fontId="4" fillId="2" borderId="9" xfId="1" applyFont="1" applyFill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2" fillId="0" borderId="4" xfId="0" applyFont="1" applyBorder="1"/>
    <xf numFmtId="0" fontId="2" fillId="0" borderId="0" xfId="0" applyFont="1" applyBorder="1"/>
    <xf numFmtId="0" fontId="8" fillId="0" borderId="12" xfId="0" applyNumberFormat="1" applyFont="1" applyBorder="1"/>
    <xf numFmtId="0" fontId="8" fillId="0" borderId="9" xfId="0" applyFont="1" applyBorder="1"/>
    <xf numFmtId="0" fontId="8" fillId="0" borderId="17" xfId="0" applyFont="1" applyBorder="1" applyAlignment="1">
      <alignment vertical="center"/>
    </xf>
    <xf numFmtId="4" fontId="21" fillId="2" borderId="9" xfId="0" applyNumberFormat="1" applyFont="1" applyFill="1" applyBorder="1" applyAlignment="1">
      <alignment horizontal="center"/>
    </xf>
    <xf numFmtId="9" fontId="22" fillId="2" borderId="9" xfId="1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/>
    </xf>
    <xf numFmtId="9" fontId="7" fillId="0" borderId="9" xfId="1" applyFont="1" applyBorder="1" applyAlignment="1">
      <alignment horizontal="center"/>
    </xf>
    <xf numFmtId="4" fontId="7" fillId="0" borderId="9" xfId="0" applyNumberFormat="1" applyFont="1" applyBorder="1" applyAlignment="1">
      <alignment horizontal="left"/>
    </xf>
    <xf numFmtId="0" fontId="10" fillId="2" borderId="10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4" fontId="2" fillId="2" borderId="9" xfId="0" applyNumberFormat="1" applyFont="1" applyFill="1" applyBorder="1" applyAlignment="1">
      <alignment horizontal="center"/>
    </xf>
    <xf numFmtId="9" fontId="2" fillId="2" borderId="9" xfId="1" applyFont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4" fontId="7" fillId="2" borderId="9" xfId="0" applyNumberFormat="1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4" fontId="0" fillId="2" borderId="9" xfId="0" applyNumberFormat="1" applyFill="1" applyBorder="1" applyAlignment="1">
      <alignment horizontal="center"/>
    </xf>
    <xf numFmtId="0" fontId="12" fillId="0" borderId="10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12" fillId="0" borderId="4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0" borderId="11" xfId="0" applyFont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5" fillId="2" borderId="1" xfId="0" applyFont="1" applyFill="1" applyBorder="1"/>
    <xf numFmtId="0" fontId="5" fillId="2" borderId="2" xfId="0" applyFont="1" applyFill="1" applyBorder="1"/>
    <xf numFmtId="0" fontId="6" fillId="2" borderId="2" xfId="0" applyFont="1" applyFill="1" applyBorder="1" applyAlignment="1"/>
    <xf numFmtId="0" fontId="6" fillId="2" borderId="3" xfId="0" applyFont="1" applyFill="1" applyBorder="1" applyAlignment="1"/>
    <xf numFmtId="0" fontId="2" fillId="2" borderId="0" xfId="0" applyFont="1" applyFill="1" applyBorder="1"/>
    <xf numFmtId="0" fontId="24" fillId="2" borderId="0" xfId="0" applyFont="1" applyFill="1" applyBorder="1" applyAlignment="1"/>
    <xf numFmtId="0" fontId="6" fillId="2" borderId="0" xfId="0" applyFont="1" applyFill="1" applyBorder="1" applyAlignment="1"/>
    <xf numFmtId="0" fontId="6" fillId="2" borderId="5" xfId="0" applyFont="1" applyFill="1" applyBorder="1" applyAlignment="1"/>
    <xf numFmtId="0" fontId="2" fillId="2" borderId="7" xfId="0" applyFont="1" applyFill="1" applyBorder="1"/>
    <xf numFmtId="0" fontId="7" fillId="2" borderId="8" xfId="0" applyFont="1" applyFill="1" applyBorder="1"/>
    <xf numFmtId="0" fontId="1" fillId="0" borderId="5" xfId="0" applyFont="1" applyBorder="1"/>
    <xf numFmtId="0" fontId="7" fillId="0" borderId="11" xfId="0" applyFont="1" applyBorder="1"/>
    <xf numFmtId="0" fontId="11" fillId="0" borderId="9" xfId="0" applyFont="1" applyBorder="1"/>
    <xf numFmtId="14" fontId="7" fillId="0" borderId="9" xfId="0" applyNumberFormat="1" applyFont="1" applyBorder="1" applyAlignment="1">
      <alignment horizontal="center"/>
    </xf>
    <xf numFmtId="0" fontId="7" fillId="0" borderId="11" xfId="0" applyFont="1" applyBorder="1" applyAlignment="1">
      <alignment vertical="center"/>
    </xf>
    <xf numFmtId="1" fontId="12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2" fillId="3" borderId="9" xfId="0" applyFont="1" applyFill="1" applyBorder="1" applyAlignment="1">
      <alignment horizontal="center"/>
    </xf>
    <xf numFmtId="165" fontId="12" fillId="3" borderId="9" xfId="0" applyNumberFormat="1" applyFont="1" applyFill="1" applyBorder="1" applyAlignment="1">
      <alignment horizontal="center"/>
    </xf>
    <xf numFmtId="4" fontId="10" fillId="2" borderId="9" xfId="0" applyNumberFormat="1" applyFont="1" applyFill="1" applyBorder="1" applyAlignment="1">
      <alignment horizontal="center"/>
    </xf>
    <xf numFmtId="4" fontId="6" fillId="2" borderId="9" xfId="0" applyNumberFormat="1" applyFont="1" applyFill="1" applyBorder="1" applyAlignment="1">
      <alignment horizontal="center"/>
    </xf>
    <xf numFmtId="9" fontId="6" fillId="2" borderId="9" xfId="1" applyFont="1" applyFill="1" applyBorder="1" applyAlignment="1">
      <alignment horizontal="center"/>
    </xf>
    <xf numFmtId="166" fontId="1" fillId="0" borderId="0" xfId="0" applyNumberFormat="1" applyFont="1" applyBorder="1"/>
    <xf numFmtId="0" fontId="1" fillId="0" borderId="8" xfId="0" applyFont="1" applyBorder="1"/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5" fillId="2" borderId="24" xfId="0" applyFont="1" applyFill="1" applyBorder="1"/>
    <xf numFmtId="0" fontId="18" fillId="2" borderId="25" xfId="0" applyFont="1" applyFill="1" applyBorder="1"/>
    <xf numFmtId="0" fontId="5" fillId="2" borderId="26" xfId="0" applyFont="1" applyFill="1" applyBorder="1"/>
    <xf numFmtId="0" fontId="8" fillId="2" borderId="27" xfId="0" applyFont="1" applyFill="1" applyBorder="1"/>
    <xf numFmtId="0" fontId="0" fillId="0" borderId="24" xfId="0" applyBorder="1"/>
    <xf numFmtId="0" fontId="0" fillId="0" borderId="25" xfId="0" applyBorder="1"/>
    <xf numFmtId="0" fontId="0" fillId="0" borderId="28" xfId="0" applyBorder="1"/>
    <xf numFmtId="0" fontId="0" fillId="0" borderId="29" xfId="0" applyBorder="1"/>
    <xf numFmtId="0" fontId="5" fillId="2" borderId="24" xfId="0" applyFont="1" applyFill="1" applyBorder="1" applyAlignment="1">
      <alignment horizontal="center"/>
    </xf>
    <xf numFmtId="0" fontId="27" fillId="0" borderId="24" xfId="0" applyFont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0" fontId="27" fillId="0" borderId="25" xfId="0" applyFont="1" applyBorder="1" applyAlignment="1">
      <alignment vertical="center" wrapText="1"/>
    </xf>
    <xf numFmtId="0" fontId="9" fillId="2" borderId="21" xfId="0" applyFont="1" applyFill="1" applyBorder="1" applyAlignment="1"/>
    <xf numFmtId="0" fontId="9" fillId="2" borderId="22" xfId="0" applyFont="1" applyFill="1" applyBorder="1" applyAlignment="1"/>
    <xf numFmtId="0" fontId="9" fillId="2" borderId="23" xfId="0" applyFont="1" applyFill="1" applyBorder="1" applyAlignment="1"/>
    <xf numFmtId="0" fontId="10" fillId="2" borderId="24" xfId="0" applyFont="1" applyFill="1" applyBorder="1" applyAlignment="1"/>
    <xf numFmtId="0" fontId="10" fillId="2" borderId="0" xfId="0" applyFont="1" applyFill="1" applyBorder="1" applyAlignment="1"/>
    <xf numFmtId="0" fontId="10" fillId="2" borderId="25" xfId="0" applyFont="1" applyFill="1" applyBorder="1" applyAlignment="1"/>
    <xf numFmtId="0" fontId="28" fillId="0" borderId="24" xfId="0" applyFont="1" applyBorder="1" applyAlignment="1"/>
    <xf numFmtId="0" fontId="28" fillId="0" borderId="0" xfId="0" applyFont="1" applyBorder="1" applyAlignment="1"/>
    <xf numFmtId="0" fontId="28" fillId="0" borderId="25" xfId="0" applyFont="1" applyBorder="1" applyAlignment="1"/>
    <xf numFmtId="49" fontId="11" fillId="0" borderId="29" xfId="0" applyNumberFormat="1" applyFont="1" applyBorder="1" applyAlignment="1"/>
    <xf numFmtId="49" fontId="11" fillId="0" borderId="30" xfId="0" applyNumberFormat="1" applyFont="1" applyBorder="1" applyAlignment="1"/>
    <xf numFmtId="0" fontId="12" fillId="0" borderId="10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12" fillId="0" borderId="11" xfId="0" applyFont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7" fillId="0" borderId="4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" fillId="3" borderId="11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2" fillId="0" borderId="4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0" borderId="2" xfId="0" applyFont="1" applyBorder="1" applyAlignment="1">
      <alignment vertical="top"/>
    </xf>
    <xf numFmtId="0" fontId="1" fillId="0" borderId="2" xfId="0" applyFont="1" applyBorder="1" applyAlignment="1">
      <alignment vertical="top"/>
    </xf>
    <xf numFmtId="0" fontId="1" fillId="0" borderId="0" xfId="0" applyFont="1" applyBorder="1" applyAlignment="1">
      <alignment vertical="top"/>
    </xf>
    <xf numFmtId="0" fontId="12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vertical="top"/>
    </xf>
    <xf numFmtId="0" fontId="6" fillId="2" borderId="10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9" fontId="12" fillId="0" borderId="10" xfId="1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9" fontId="12" fillId="3" borderId="10" xfId="1" applyFont="1" applyFill="1" applyBorder="1" applyAlignment="1">
      <alignment horizontal="center"/>
    </xf>
    <xf numFmtId="4" fontId="10" fillId="2" borderId="10" xfId="0" applyNumberFormat="1" applyFont="1" applyFill="1" applyBorder="1" applyAlignment="1">
      <alignment horizontal="center"/>
    </xf>
    <xf numFmtId="4" fontId="10" fillId="2" borderId="9" xfId="0" applyNumberFormat="1" applyFont="1" applyFill="1" applyBorder="1" applyAlignment="1"/>
    <xf numFmtId="0" fontId="6" fillId="2" borderId="9" xfId="0" applyFont="1" applyFill="1" applyBorder="1" applyAlignment="1">
      <alignment horizontal="center" vertical="center"/>
    </xf>
    <xf numFmtId="9" fontId="5" fillId="0" borderId="13" xfId="1" applyFont="1" applyBorder="1" applyAlignment="1">
      <alignment vertical="top"/>
    </xf>
    <xf numFmtId="9" fontId="5" fillId="0" borderId="15" xfId="1" applyFont="1" applyBorder="1" applyAlignment="1">
      <alignment vertical="top"/>
    </xf>
    <xf numFmtId="9" fontId="5" fillId="0" borderId="14" xfId="1" applyFont="1" applyBorder="1" applyAlignment="1">
      <alignment vertical="top"/>
    </xf>
    <xf numFmtId="0" fontId="7" fillId="0" borderId="12" xfId="0" applyFont="1" applyBorder="1" applyAlignment="1">
      <alignment horizontal="center" vertical="center"/>
    </xf>
    <xf numFmtId="2" fontId="12" fillId="0" borderId="9" xfId="0" applyNumberFormat="1" applyFont="1" applyBorder="1" applyAlignment="1">
      <alignment horizontal="center"/>
    </xf>
    <xf numFmtId="0" fontId="12" fillId="0" borderId="4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0" borderId="4" xfId="0" applyFont="1" applyBorder="1" applyAlignment="1">
      <alignment vertical="top" wrapText="1" shrinkToFit="1"/>
    </xf>
    <xf numFmtId="0" fontId="12" fillId="0" borderId="0" xfId="0" applyFont="1" applyBorder="1" applyAlignment="1">
      <alignment vertical="top" wrapText="1" shrinkToFit="1"/>
    </xf>
    <xf numFmtId="0" fontId="12" fillId="0" borderId="5" xfId="0" applyFont="1" applyBorder="1" applyAlignment="1">
      <alignment vertical="top" wrapText="1" shrinkToFit="1"/>
    </xf>
    <xf numFmtId="0" fontId="29" fillId="2" borderId="24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4" fontId="0" fillId="2" borderId="10" xfId="0" applyNumberFormat="1" applyFont="1" applyFill="1" applyBorder="1" applyAlignment="1">
      <alignment horizontal="center"/>
    </xf>
    <xf numFmtId="4" fontId="0" fillId="2" borderId="11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4" fontId="1" fillId="0" borderId="10" xfId="0" applyNumberFormat="1" applyFont="1" applyBorder="1" applyAlignment="1">
      <alignment horizontal="center"/>
    </xf>
    <xf numFmtId="4" fontId="1" fillId="0" borderId="11" xfId="0" applyNumberFormat="1" applyFont="1" applyBorder="1" applyAlignment="1">
      <alignment horizontal="center"/>
    </xf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3" fillId="2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3" borderId="10" xfId="0" applyFont="1" applyFill="1" applyBorder="1" applyAlignment="1">
      <alignment horizontal="left"/>
    </xf>
    <xf numFmtId="0" fontId="1" fillId="3" borderId="12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3" fillId="2" borderId="10" xfId="0" applyFont="1" applyFill="1" applyBorder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11" xfId="0" applyFont="1" applyFill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3" fillId="2" borderId="2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6" fillId="2" borderId="10" xfId="0" applyFont="1" applyFill="1" applyBorder="1" applyAlignment="1">
      <alignment horizontal="left" vertical="top"/>
    </xf>
    <xf numFmtId="0" fontId="6" fillId="2" borderId="12" xfId="0" applyFont="1" applyFill="1" applyBorder="1" applyAlignment="1">
      <alignment horizontal="left" vertical="top"/>
    </xf>
    <xf numFmtId="0" fontId="6" fillId="2" borderId="11" xfId="0" applyFont="1" applyFill="1" applyBorder="1" applyAlignment="1">
      <alignment horizontal="left" vertical="top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4" fontId="0" fillId="3" borderId="10" xfId="0" applyNumberFormat="1" applyFont="1" applyFill="1" applyBorder="1" applyAlignment="1">
      <alignment horizontal="center"/>
    </xf>
    <xf numFmtId="4" fontId="0" fillId="3" borderId="11" xfId="0" applyNumberFormat="1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10" fillId="2" borderId="4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 shrinkToFit="1"/>
    </xf>
    <xf numFmtId="0" fontId="11" fillId="0" borderId="2" xfId="0" applyFont="1" applyBorder="1" applyAlignment="1">
      <alignment horizontal="left" vertical="top" wrapText="1" shrinkToFit="1"/>
    </xf>
    <xf numFmtId="0" fontId="11" fillId="0" borderId="3" xfId="0" applyFont="1" applyBorder="1" applyAlignment="1">
      <alignment horizontal="left" vertical="top" wrapText="1" shrinkToFit="1"/>
    </xf>
    <xf numFmtId="0" fontId="11" fillId="0" borderId="4" xfId="0" applyFont="1" applyBorder="1" applyAlignment="1">
      <alignment horizontal="left" vertical="top" wrapText="1" shrinkToFit="1"/>
    </xf>
    <xf numFmtId="0" fontId="11" fillId="0" borderId="0" xfId="0" applyFont="1" applyBorder="1" applyAlignment="1">
      <alignment horizontal="left" vertical="top" wrapText="1" shrinkToFit="1"/>
    </xf>
    <xf numFmtId="0" fontId="11" fillId="0" borderId="5" xfId="0" applyFont="1" applyBorder="1" applyAlignment="1">
      <alignment horizontal="left" vertical="top" wrapText="1" shrinkToFit="1"/>
    </xf>
    <xf numFmtId="4" fontId="7" fillId="0" borderId="10" xfId="0" applyNumberFormat="1" applyFont="1" applyBorder="1" applyAlignment="1">
      <alignment horizontal="center" shrinkToFit="1"/>
    </xf>
    <xf numFmtId="4" fontId="7" fillId="0" borderId="11" xfId="0" applyNumberFormat="1" applyFont="1" applyBorder="1" applyAlignment="1">
      <alignment horizontal="center" shrinkToFit="1"/>
    </xf>
    <xf numFmtId="4" fontId="0" fillId="2" borderId="10" xfId="0" applyNumberFormat="1" applyFill="1" applyBorder="1" applyAlignment="1">
      <alignment horizontal="center" shrinkToFit="1"/>
    </xf>
    <xf numFmtId="4" fontId="0" fillId="2" borderId="11" xfId="0" applyNumberFormat="1" applyFill="1" applyBorder="1" applyAlignment="1">
      <alignment horizontal="center" shrinkToFit="1"/>
    </xf>
    <xf numFmtId="0" fontId="9" fillId="2" borderId="10" xfId="0" applyFont="1" applyFill="1" applyBorder="1" applyAlignment="1">
      <alignment horizontal="center" vertical="center" shrinkToFit="1"/>
    </xf>
    <xf numFmtId="0" fontId="9" fillId="2" borderId="12" xfId="0" applyFont="1" applyFill="1" applyBorder="1" applyAlignment="1">
      <alignment horizontal="center" vertical="center" shrinkToFit="1"/>
    </xf>
    <xf numFmtId="0" fontId="9" fillId="2" borderId="11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top" wrapText="1" shrinkToFit="1"/>
    </xf>
    <xf numFmtId="0" fontId="12" fillId="2" borderId="10" xfId="0" applyFont="1" applyFill="1" applyBorder="1" applyAlignment="1">
      <alignment horizontal="left"/>
    </xf>
    <xf numFmtId="0" fontId="12" fillId="2" borderId="12" xfId="0" applyFont="1" applyFill="1" applyBorder="1" applyAlignment="1">
      <alignment horizontal="left"/>
    </xf>
    <xf numFmtId="0" fontId="12" fillId="2" borderId="11" xfId="0" applyFont="1" applyFill="1" applyBorder="1" applyAlignment="1">
      <alignment horizontal="left"/>
    </xf>
    <xf numFmtId="0" fontId="2" fillId="0" borderId="10" xfId="0" applyFont="1" applyBorder="1" applyAlignment="1">
      <alignment horizontal="left" shrinkToFit="1"/>
    </xf>
    <xf numFmtId="0" fontId="2" fillId="0" borderId="12" xfId="0" applyFont="1" applyBorder="1" applyAlignment="1">
      <alignment horizontal="left" shrinkToFit="1"/>
    </xf>
    <xf numFmtId="0" fontId="2" fillId="0" borderId="11" xfId="0" applyFont="1" applyBorder="1" applyAlignment="1">
      <alignment horizontal="left" shrinkToFit="1"/>
    </xf>
    <xf numFmtId="0" fontId="10" fillId="2" borderId="10" xfId="0" applyFont="1" applyFill="1" applyBorder="1" applyAlignment="1">
      <alignment horizontal="center" shrinkToFit="1"/>
    </xf>
    <xf numFmtId="0" fontId="10" fillId="2" borderId="11" xfId="0" applyFont="1" applyFill="1" applyBorder="1" applyAlignment="1">
      <alignment horizontal="center" shrinkToFit="1"/>
    </xf>
    <xf numFmtId="0" fontId="10" fillId="2" borderId="1" xfId="0" applyFont="1" applyFill="1" applyBorder="1" applyAlignment="1">
      <alignment horizontal="center" vertical="center" shrinkToFit="1"/>
    </xf>
    <xf numFmtId="0" fontId="10" fillId="2" borderId="3" xfId="0" applyFont="1" applyFill="1" applyBorder="1" applyAlignment="1">
      <alignment horizontal="center" vertical="center" shrinkToFit="1"/>
    </xf>
    <xf numFmtId="0" fontId="12" fillId="0" borderId="10" xfId="0" applyFont="1" applyBorder="1" applyAlignment="1">
      <alignment horizontal="left" vertical="center" shrinkToFit="1"/>
    </xf>
    <xf numFmtId="0" fontId="12" fillId="0" borderId="11" xfId="0" applyFont="1" applyBorder="1" applyAlignment="1">
      <alignment horizontal="left" vertical="center" shrinkToFit="1"/>
    </xf>
    <xf numFmtId="0" fontId="12" fillId="0" borderId="10" xfId="0" applyFont="1" applyBorder="1" applyAlignment="1">
      <alignment horizontal="left" shrinkToFit="1"/>
    </xf>
    <xf numFmtId="0" fontId="12" fillId="0" borderId="11" xfId="0" applyFont="1" applyBorder="1" applyAlignment="1">
      <alignment horizontal="left" shrinkToFit="1"/>
    </xf>
    <xf numFmtId="0" fontId="12" fillId="0" borderId="1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9" fillId="2" borderId="10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7" fillId="0" borderId="10" xfId="0" applyFont="1" applyBorder="1" applyAlignment="1">
      <alignment horizontal="center" shrinkToFit="1"/>
    </xf>
    <xf numFmtId="0" fontId="7" fillId="0" borderId="11" xfId="0" applyFont="1" applyBorder="1" applyAlignment="1">
      <alignment horizontal="center" shrinkToFit="1"/>
    </xf>
    <xf numFmtId="4" fontId="12" fillId="0" borderId="10" xfId="0" applyNumberFormat="1" applyFont="1" applyBorder="1" applyAlignment="1">
      <alignment horizontal="center" shrinkToFit="1"/>
    </xf>
    <xf numFmtId="4" fontId="12" fillId="0" borderId="11" xfId="0" applyNumberFormat="1" applyFont="1" applyBorder="1" applyAlignment="1">
      <alignment horizontal="center" shrinkToFit="1"/>
    </xf>
    <xf numFmtId="0" fontId="11" fillId="0" borderId="10" xfId="0" applyFont="1" applyBorder="1" applyAlignment="1">
      <alignment horizontal="left" shrinkToFit="1"/>
    </xf>
    <xf numFmtId="0" fontId="11" fillId="0" borderId="12" xfId="0" applyFont="1" applyBorder="1" applyAlignment="1">
      <alignment horizontal="left" shrinkToFit="1"/>
    </xf>
    <xf numFmtId="0" fontId="11" fillId="0" borderId="11" xfId="0" applyFont="1" applyBorder="1" applyAlignment="1">
      <alignment horizontal="left" shrinkToFit="1"/>
    </xf>
    <xf numFmtId="0" fontId="12" fillId="0" borderId="4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0" fillId="2" borderId="10" xfId="0" applyFont="1" applyFill="1" applyBorder="1" applyAlignment="1">
      <alignment horizontal="left" vertical="top"/>
    </xf>
    <xf numFmtId="0" fontId="10" fillId="2" borderId="12" xfId="0" applyFont="1" applyFill="1" applyBorder="1" applyAlignment="1">
      <alignment horizontal="left" vertical="top"/>
    </xf>
    <xf numFmtId="0" fontId="10" fillId="2" borderId="11" xfId="0" applyFont="1" applyFill="1" applyBorder="1" applyAlignment="1">
      <alignment horizontal="left" vertical="top"/>
    </xf>
    <xf numFmtId="0" fontId="10" fillId="2" borderId="10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4" fontId="7" fillId="0" borderId="10" xfId="0" applyNumberFormat="1" applyFont="1" applyBorder="1" applyAlignment="1">
      <alignment horizontal="center"/>
    </xf>
    <xf numFmtId="4" fontId="7" fillId="0" borderId="11" xfId="0" applyNumberFormat="1" applyFont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left"/>
    </xf>
    <xf numFmtId="0" fontId="12" fillId="0" borderId="7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4" fontId="0" fillId="2" borderId="10" xfId="0" applyNumberFormat="1" applyFill="1" applyBorder="1" applyAlignment="1">
      <alignment horizontal="center"/>
    </xf>
    <xf numFmtId="4" fontId="0" fillId="2" borderId="11" xfId="0" applyNumberFormat="1" applyFill="1" applyBorder="1" applyAlignment="1">
      <alignment horizontal="center"/>
    </xf>
    <xf numFmtId="0" fontId="23" fillId="3" borderId="1" xfId="0" applyFont="1" applyFill="1" applyBorder="1" applyAlignment="1">
      <alignment horizontal="left" vertical="top"/>
    </xf>
    <xf numFmtId="0" fontId="10" fillId="3" borderId="2" xfId="0" applyFont="1" applyFill="1" applyBorder="1" applyAlignment="1">
      <alignment horizontal="left" vertical="top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left" vertical="top" wrapText="1"/>
    </xf>
    <xf numFmtId="0" fontId="26" fillId="3" borderId="0" xfId="0" applyFont="1" applyFill="1" applyBorder="1" applyAlignment="1">
      <alignment horizontal="left" vertical="top"/>
    </xf>
    <xf numFmtId="0" fontId="26" fillId="3" borderId="5" xfId="0" applyFont="1" applyFill="1" applyBorder="1" applyAlignment="1">
      <alignment horizontal="left" vertical="top"/>
    </xf>
    <xf numFmtId="0" fontId="26" fillId="3" borderId="6" xfId="0" applyFont="1" applyFill="1" applyBorder="1" applyAlignment="1">
      <alignment horizontal="left" vertical="top" wrapText="1"/>
    </xf>
    <xf numFmtId="0" fontId="26" fillId="3" borderId="7" xfId="0" applyFont="1" applyFill="1" applyBorder="1" applyAlignment="1">
      <alignment horizontal="left" vertical="top"/>
    </xf>
    <xf numFmtId="0" fontId="26" fillId="3" borderId="8" xfId="0" applyFont="1" applyFill="1" applyBorder="1" applyAlignment="1">
      <alignment horizontal="left" vertical="top"/>
    </xf>
    <xf numFmtId="0" fontId="26" fillId="3" borderId="1" xfId="0" applyFont="1" applyFill="1" applyBorder="1" applyAlignment="1">
      <alignment horizontal="left" vertical="center"/>
    </xf>
    <xf numFmtId="0" fontId="26" fillId="3" borderId="2" xfId="0" applyFont="1" applyFill="1" applyBorder="1" applyAlignment="1">
      <alignment horizontal="left" vertical="center"/>
    </xf>
    <xf numFmtId="0" fontId="26" fillId="3" borderId="3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9" fontId="12" fillId="0" borderId="10" xfId="1" applyFont="1" applyBorder="1" applyAlignment="1">
      <alignment horizontal="center"/>
    </xf>
    <xf numFmtId="9" fontId="12" fillId="0" borderId="11" xfId="1" applyFont="1" applyBorder="1" applyAlignment="1">
      <alignment horizontal="center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center" vertical="center"/>
    </xf>
    <xf numFmtId="4" fontId="2" fillId="0" borderId="15" xfId="0" applyNumberFormat="1" applyFont="1" applyBorder="1" applyAlignment="1">
      <alignment horizontal="center" vertical="center"/>
    </xf>
    <xf numFmtId="4" fontId="2" fillId="0" borderId="14" xfId="0" applyNumberFormat="1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9" fontId="12" fillId="3" borderId="10" xfId="1" applyFont="1" applyFill="1" applyBorder="1" applyAlignment="1">
      <alignment horizontal="center"/>
    </xf>
    <xf numFmtId="9" fontId="12" fillId="3" borderId="11" xfId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2" fillId="3" borderId="10" xfId="0" applyFont="1" applyFill="1" applyBorder="1" applyAlignment="1">
      <alignment horizontal="left"/>
    </xf>
    <xf numFmtId="0" fontId="12" fillId="3" borderId="12" xfId="0" applyFont="1" applyFill="1" applyBorder="1" applyAlignment="1">
      <alignment horizontal="left"/>
    </xf>
    <xf numFmtId="0" fontId="12" fillId="3" borderId="11" xfId="0" applyFont="1" applyFill="1" applyBorder="1" applyAlignment="1">
      <alignment horizontal="left"/>
    </xf>
    <xf numFmtId="0" fontId="12" fillId="3" borderId="10" xfId="0" applyFont="1" applyFill="1" applyBorder="1" applyAlignment="1">
      <alignment horizontal="left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1" xfId="0" applyFont="1" applyFill="1" applyBorder="1" applyAlignment="1">
      <alignment horizontal="left" vertical="center"/>
    </xf>
    <xf numFmtId="166" fontId="7" fillId="3" borderId="10" xfId="0" applyNumberFormat="1" applyFont="1" applyFill="1" applyBorder="1" applyAlignment="1">
      <alignment horizontal="center" vertical="center"/>
    </xf>
    <xf numFmtId="166" fontId="7" fillId="3" borderId="11" xfId="0" applyNumberFormat="1" applyFont="1" applyFill="1" applyBorder="1" applyAlignment="1">
      <alignment horizontal="center" vertical="center"/>
    </xf>
    <xf numFmtId="4" fontId="10" fillId="2" borderId="10" xfId="0" applyNumberFormat="1" applyFont="1" applyFill="1" applyBorder="1" applyAlignment="1">
      <alignment horizontal="center"/>
    </xf>
    <xf numFmtId="4" fontId="10" fillId="2" borderId="11" xfId="0" applyNumberFormat="1" applyFont="1" applyFill="1" applyBorder="1" applyAlignment="1">
      <alignment horizontal="center"/>
    </xf>
    <xf numFmtId="9" fontId="10" fillId="2" borderId="1" xfId="1" applyFont="1" applyFill="1" applyBorder="1" applyAlignment="1">
      <alignment horizontal="center"/>
    </xf>
    <xf numFmtId="9" fontId="10" fillId="2" borderId="2" xfId="1" applyFont="1" applyFill="1" applyBorder="1" applyAlignment="1">
      <alignment horizontal="center"/>
    </xf>
    <xf numFmtId="4" fontId="25" fillId="3" borderId="10" xfId="0" applyNumberFormat="1" applyFont="1" applyFill="1" applyBorder="1" applyAlignment="1">
      <alignment horizontal="center" vertical="center" wrapText="1"/>
    </xf>
    <xf numFmtId="4" fontId="25" fillId="3" borderId="11" xfId="0" applyNumberFormat="1" applyFont="1" applyFill="1" applyBorder="1" applyAlignment="1">
      <alignment horizontal="center" vertical="center" wrapText="1"/>
    </xf>
    <xf numFmtId="4" fontId="7" fillId="3" borderId="10" xfId="0" applyNumberFormat="1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4" fontId="7" fillId="0" borderId="13" xfId="0" applyNumberFormat="1" applyFont="1" applyBorder="1" applyAlignment="1">
      <alignment horizontal="center"/>
    </xf>
    <xf numFmtId="4" fontId="7" fillId="0" borderId="14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4" fontId="7" fillId="0" borderId="6" xfId="0" applyNumberFormat="1" applyFont="1" applyBorder="1" applyAlignment="1">
      <alignment horizontal="center" vertical="center"/>
    </xf>
    <xf numFmtId="4" fontId="7" fillId="0" borderId="8" xfId="0" applyNumberFormat="1" applyFont="1" applyBorder="1" applyAlignment="1">
      <alignment horizontal="center" vertical="center"/>
    </xf>
    <xf numFmtId="4" fontId="7" fillId="0" borderId="13" xfId="0" applyNumberFormat="1" applyFont="1" applyBorder="1" applyAlignment="1">
      <alignment horizontal="center" vertical="center"/>
    </xf>
    <xf numFmtId="4" fontId="7" fillId="0" borderId="14" xfId="0" applyNumberFormat="1" applyFont="1" applyBorder="1" applyAlignment="1">
      <alignment horizontal="center" vertical="center"/>
    </xf>
    <xf numFmtId="9" fontId="7" fillId="0" borderId="13" xfId="1" applyFont="1" applyBorder="1" applyAlignment="1">
      <alignment horizontal="center" vertical="center"/>
    </xf>
    <xf numFmtId="9" fontId="7" fillId="0" borderId="14" xfId="1" applyFont="1" applyBorder="1" applyAlignment="1">
      <alignment horizontal="center" vertical="center"/>
    </xf>
    <xf numFmtId="4" fontId="6" fillId="2" borderId="10" xfId="0" applyNumberFormat="1" applyFont="1" applyFill="1" applyBorder="1" applyAlignment="1">
      <alignment horizontal="center"/>
    </xf>
    <xf numFmtId="4" fontId="6" fillId="2" borderId="11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11" xfId="0" applyNumberFormat="1" applyFont="1" applyFill="1" applyBorder="1" applyAlignment="1">
      <alignment horizontal="center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30" fillId="2" borderId="10" xfId="0" applyFont="1" applyFill="1" applyBorder="1" applyAlignment="1">
      <alignment horizontal="center" vertical="center"/>
    </xf>
    <xf numFmtId="0" fontId="30" fillId="2" borderId="1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/>
    </xf>
    <xf numFmtId="0" fontId="10" fillId="2" borderId="5" xfId="0" applyFont="1" applyFill="1" applyBorder="1" applyAlignment="1">
      <alignment horizontal="left" vertical="top"/>
    </xf>
  </cellXfs>
  <cellStyles count="3">
    <cellStyle name="Normal" xfId="0" builtinId="0"/>
    <cellStyle name="Percentagem" xfId="1" builtinId="5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FINANCEIRA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'[1]Parte 1'!$A$38:$B$38</c:f>
              <c:strCache>
                <c:ptCount val="1"/>
                <c:pt idx="0">
                  <c:v>Adiantamento  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0800" dist="50800" dir="5400000" algn="ctr" rotWithShape="0">
                <a:srgbClr val="FF0000"/>
              </a:outerShdw>
            </a:effectLst>
            <a:scene3d>
              <a:camera prst="orthographicFront"/>
              <a:lightRig rig="threePt" dir="t"/>
            </a:scene3d>
            <a:sp3d>
              <a:bevelT w="38100"/>
              <a:bevelB w="6985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50800" dir="5400000" algn="ctr" rotWithShape="0">
                  <a:srgbClr val="FF0000"/>
                </a:outerShdw>
              </a:effectLst>
              <a:scene3d>
                <a:camera prst="orthographicFront"/>
                <a:lightRig rig="threePt" dir="t"/>
              </a:scene3d>
              <a:sp3d>
                <a:bevelT w="38100"/>
                <a:bevelB w="69850"/>
                <a:contourClr>
                  <a:srgbClr val="FF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E8-4F30-AA52-5B2287BD969C}"/>
              </c:ext>
            </c:extLst>
          </c:dPt>
          <c:cat>
            <c:strRef>
              <c:f>'[1]Parte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'[1]Parte 1'!$C$38:$F$38</c:f>
              <c:numCache>
                <c:formatCode>General</c:formatCode>
                <c:ptCount val="4"/>
                <c:pt idx="0">
                  <c:v>1260024141.76</c:v>
                </c:pt>
                <c:pt idx="1">
                  <c:v>1260024141.76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42E8-4F30-AA52-5B2287BD969C}"/>
            </c:ext>
          </c:extLst>
        </c:ser>
        <c:ser>
          <c:idx val="1"/>
          <c:order val="1"/>
          <c:tx>
            <c:strRef>
              <c:f>'[1]Parte 1'!$A$39:$B$39</c:f>
              <c:strCache>
                <c:ptCount val="1"/>
                <c:pt idx="0">
                  <c:v>Fornecimentos 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'[1]Parte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'[1]Parte 1'!$C$39:$F$39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42E8-4F30-AA52-5B2287BD969C}"/>
            </c:ext>
          </c:extLst>
        </c:ser>
        <c:ser>
          <c:idx val="2"/>
          <c:order val="2"/>
          <c:tx>
            <c:strRef>
              <c:f>'[1]Parte 1'!$A$40:$B$40</c:f>
              <c:strCache>
                <c:ptCount val="1"/>
                <c:pt idx="0">
                  <c:v>Montagem e Serviços 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'[1]Parte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'[1]Parte 1'!$C$40:$F$40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42E8-4F30-AA52-5B2287BD969C}"/>
            </c:ext>
          </c:extLst>
        </c:ser>
        <c:ser>
          <c:idx val="3"/>
          <c:order val="3"/>
          <c:tx>
            <c:strRef>
              <c:f>'[1]Parte 1'!$A$41:$B$41</c:f>
              <c:strCache>
                <c:ptCount val="1"/>
                <c:pt idx="0">
                  <c:v>Outros Custos 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'[1]Parte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'[1]Parte 1'!$C$41:$F$41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42E8-4F30-AA52-5B2287BD969C}"/>
            </c:ext>
          </c:extLst>
        </c:ser>
        <c:ser>
          <c:idx val="4"/>
          <c:order val="4"/>
          <c:tx>
            <c:strRef>
              <c:f>'Parte 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'[1]Parte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'Parte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42E8-4F30-AA52-5B2287BD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shape val="box"/>
        <c:axId val="85385216"/>
        <c:axId val="85386752"/>
        <c:axId val="0"/>
      </c:bar3DChart>
      <c:catAx>
        <c:axId val="853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5386752"/>
        <c:crosses val="autoZero"/>
        <c:auto val="1"/>
        <c:lblAlgn val="ctr"/>
        <c:lblOffset val="100"/>
        <c:noMultiLvlLbl val="0"/>
      </c:catAx>
      <c:valAx>
        <c:axId val="8538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538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673100"/>
    </a:effectLst>
    <a:scene3d>
      <a:camera prst="orthographicFront"/>
      <a:lightRig rig="threePt" dir="t"/>
    </a:scene3d>
    <a:sp3d>
      <a:bevelT/>
      <a:bevelB w="38100"/>
    </a:sp3d>
  </c:spPr>
  <c:txPr>
    <a:bodyPr/>
    <a:lstStyle/>
    <a:p>
      <a:pPr>
        <a:defRPr sz="1200" b="1">
          <a:latin typeface="Book Antiqua" panose="02040602050305030304" pitchFamily="18" charset="0"/>
        </a:defRPr>
      </a:pPr>
      <a:endParaRPr lang="pt-PT"/>
    </a:p>
  </c:txPr>
  <c:printSettings>
    <c:headerFooter/>
    <c:pageMargins b="0.78740157499999996" l="0.511811024" r="0.511811024" t="0.78740157499999996" header="0.31496062000000025" footer="0.3149606200000002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FINANCEIRA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'[2]Parte 1'!$A$38:$B$38</c:f>
              <c:strCache>
                <c:ptCount val="1"/>
                <c:pt idx="0">
                  <c:v>Adiantamento  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0800" dist="50800" dir="5400000" algn="ctr" rotWithShape="0">
                <a:srgbClr val="FF0000"/>
              </a:outerShdw>
            </a:effectLst>
            <a:scene3d>
              <a:camera prst="orthographicFront"/>
              <a:lightRig rig="threePt" dir="t"/>
            </a:scene3d>
            <a:sp3d>
              <a:bevelT w="38100"/>
              <a:bevelB w="6985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50800" dir="5400000" algn="ctr" rotWithShape="0">
                  <a:srgbClr val="FF0000"/>
                </a:outerShdw>
              </a:effectLst>
              <a:scene3d>
                <a:camera prst="orthographicFront"/>
                <a:lightRig rig="threePt" dir="t"/>
              </a:scene3d>
              <a:sp3d>
                <a:bevelT w="38100"/>
                <a:bevelB w="69850"/>
                <a:contourClr>
                  <a:srgbClr val="FF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27-439F-B3DB-021ABB4C54B5}"/>
              </c:ext>
            </c:extLst>
          </c:dPt>
          <c:cat>
            <c:strRef>
              <c:f>'[2]Parte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'[2]Parte 1'!$C$38:$F$38</c:f>
              <c:numCache>
                <c:formatCode>General</c:formatCode>
                <c:ptCount val="4"/>
                <c:pt idx="0">
                  <c:v>1244129059</c:v>
                </c:pt>
                <c:pt idx="1">
                  <c:v>1244129059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EA27-439F-B3DB-021ABB4C54B5}"/>
            </c:ext>
          </c:extLst>
        </c:ser>
        <c:ser>
          <c:idx val="1"/>
          <c:order val="1"/>
          <c:tx>
            <c:strRef>
              <c:f>'[2]Parte 1'!$A$39:$B$39</c:f>
              <c:strCache>
                <c:ptCount val="1"/>
                <c:pt idx="0">
                  <c:v>Fornecimentos 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'[2]Parte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'[2]Parte 1'!$C$39:$F$39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EA27-439F-B3DB-021ABB4C54B5}"/>
            </c:ext>
          </c:extLst>
        </c:ser>
        <c:ser>
          <c:idx val="2"/>
          <c:order val="2"/>
          <c:tx>
            <c:strRef>
              <c:f>'[2]Parte 1'!$A$40:$B$40</c:f>
              <c:strCache>
                <c:ptCount val="1"/>
                <c:pt idx="0">
                  <c:v>Montagem e Serviços 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'[2]Parte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'[2]Parte 1'!$C$40:$F$40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EA27-439F-B3DB-021ABB4C54B5}"/>
            </c:ext>
          </c:extLst>
        </c:ser>
        <c:ser>
          <c:idx val="3"/>
          <c:order val="3"/>
          <c:tx>
            <c:strRef>
              <c:f>'[2]Parte 1'!$A$41:$B$41</c:f>
              <c:strCache>
                <c:ptCount val="1"/>
                <c:pt idx="0">
                  <c:v>Outros Custos 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'[2]Parte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'[2]Parte 1'!$C$41:$F$41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EA27-439F-B3DB-021ABB4C54B5}"/>
            </c:ext>
          </c:extLst>
        </c:ser>
        <c:ser>
          <c:idx val="4"/>
          <c:order val="4"/>
          <c:tx>
            <c:strRef>
              <c:f>'Parte 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'[2]Parte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'Parte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EA27-439F-B3DB-021ABB4C5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shape val="box"/>
        <c:axId val="84192256"/>
        <c:axId val="84210432"/>
        <c:axId val="0"/>
      </c:bar3DChart>
      <c:catAx>
        <c:axId val="841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4210432"/>
        <c:crosses val="autoZero"/>
        <c:auto val="1"/>
        <c:lblAlgn val="ctr"/>
        <c:lblOffset val="100"/>
        <c:noMultiLvlLbl val="0"/>
      </c:catAx>
      <c:valAx>
        <c:axId val="8421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419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673100"/>
    </a:effectLst>
    <a:scene3d>
      <a:camera prst="orthographicFront"/>
      <a:lightRig rig="threePt" dir="t"/>
    </a:scene3d>
    <a:sp3d>
      <a:bevelT/>
      <a:bevelB w="38100"/>
    </a:sp3d>
  </c:spPr>
  <c:txPr>
    <a:bodyPr/>
    <a:lstStyle/>
    <a:p>
      <a:pPr>
        <a:defRPr sz="1200" b="1">
          <a:latin typeface="Book Antiqua" panose="02040602050305030304" pitchFamily="18" charset="0"/>
        </a:defRPr>
      </a:pPr>
      <a:endParaRPr lang="pt-PT"/>
    </a:p>
  </c:txPr>
  <c:printSettings>
    <c:headerFooter/>
    <c:pageMargins b="0.78740157499999996" l="0.511811024" r="0.511811024" t="0.78740157499999996" header="0.31496062000000025" footer="0.3149606200000002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FINANCEIRA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'[3]Parte 1'!$A$39:$B$39</c:f>
              <c:strCache>
                <c:ptCount val="1"/>
                <c:pt idx="0">
                  <c:v>Adiantamento (AKZ) 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0800" dist="50800" dir="5400000" algn="ctr" rotWithShape="0">
                <a:srgbClr val="FF0000"/>
              </a:outerShdw>
            </a:effectLst>
            <a:scene3d>
              <a:camera prst="orthographicFront"/>
              <a:lightRig rig="threePt" dir="t"/>
            </a:scene3d>
            <a:sp3d>
              <a:bevelT w="38100"/>
              <a:bevelB w="6985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50800" dir="5400000" algn="ctr" rotWithShape="0">
                  <a:srgbClr val="FF0000"/>
                </a:outerShdw>
              </a:effectLst>
              <a:scene3d>
                <a:camera prst="orthographicFront"/>
                <a:lightRig rig="threePt" dir="t"/>
              </a:scene3d>
              <a:sp3d>
                <a:bevelT w="38100"/>
                <a:bevelB w="69850"/>
                <a:contourClr>
                  <a:srgbClr val="FF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D4-4481-953F-77D72A54C47D}"/>
              </c:ext>
            </c:extLst>
          </c:dPt>
          <c:cat>
            <c:strRef>
              <c:f>'[3]Parte 1'!$C$38:$F$38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'[3]Parte 1'!$C$39:$F$39</c:f>
              <c:numCache>
                <c:formatCode>General</c:formatCode>
                <c:ptCount val="4"/>
                <c:pt idx="0">
                  <c:v>1272600384</c:v>
                </c:pt>
                <c:pt idx="1">
                  <c:v>567825959.46000004</c:v>
                </c:pt>
                <c:pt idx="2">
                  <c:v>704774424.53999996</c:v>
                </c:pt>
                <c:pt idx="3">
                  <c:v>0.44619345286949091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CBD4-4481-953F-77D72A54C47D}"/>
            </c:ext>
          </c:extLst>
        </c:ser>
        <c:ser>
          <c:idx val="1"/>
          <c:order val="1"/>
          <c:tx>
            <c:strRef>
              <c:f>'[3]Parte 1'!$A$40:$B$40</c:f>
              <c:strCache>
                <c:ptCount val="1"/>
                <c:pt idx="0">
                  <c:v>Fornecimentos (AKZ) 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'[3]Parte 1'!$C$38:$F$38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'[3]Parte 1'!$C$40:$F$40</c:f>
              <c:numCache>
                <c:formatCode>General</c:formatCode>
                <c:ptCount val="4"/>
                <c:pt idx="0">
                  <c:v>16069923532.74</c:v>
                </c:pt>
                <c:pt idx="1">
                  <c:v>0</c:v>
                </c:pt>
                <c:pt idx="2">
                  <c:v>16069923532.74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CBD4-4481-953F-77D72A54C47D}"/>
            </c:ext>
          </c:extLst>
        </c:ser>
        <c:ser>
          <c:idx val="2"/>
          <c:order val="2"/>
          <c:tx>
            <c:strRef>
              <c:f>'[3]Parte 1'!$A$41:$B$41</c:f>
              <c:strCache>
                <c:ptCount val="1"/>
                <c:pt idx="0">
                  <c:v>Montagem e Serviços (AKZ) 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'[3]Parte 1'!$C$38:$F$38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'[3]Parte 1'!$C$41:$F$41</c:f>
              <c:numCache>
                <c:formatCode>General</c:formatCode>
                <c:ptCount val="4"/>
                <c:pt idx="0">
                  <c:v>4604877375.8900003</c:v>
                </c:pt>
                <c:pt idx="1">
                  <c:v>0</c:v>
                </c:pt>
                <c:pt idx="2">
                  <c:v>4604877375.8900003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CBD4-4481-953F-77D72A54C47D}"/>
            </c:ext>
          </c:extLst>
        </c:ser>
        <c:ser>
          <c:idx val="3"/>
          <c:order val="3"/>
          <c:tx>
            <c:strRef>
              <c:f>'[3]Parte 1'!$A$42:$B$42</c:f>
              <c:strCache>
                <c:ptCount val="1"/>
                <c:pt idx="0">
                  <c:v>Outros Custos (AKZ) 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'[3]Parte 1'!$C$38:$F$38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'[3]Parte 1'!$C$42:$F$42</c:f>
              <c:numCache>
                <c:formatCode>General</c:formatCode>
                <c:ptCount val="4"/>
                <c:pt idx="0">
                  <c:v>1597799475.3800001</c:v>
                </c:pt>
                <c:pt idx="1">
                  <c:v>0</c:v>
                </c:pt>
                <c:pt idx="2">
                  <c:v>1597799475.3800001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CBD4-4481-953F-77D72A54C47D}"/>
            </c:ext>
          </c:extLst>
        </c:ser>
        <c:ser>
          <c:idx val="4"/>
          <c:order val="4"/>
          <c:tx>
            <c:strRef>
              <c:f>'Parte 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'[3]Parte 1'!$C$38:$F$38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'Parte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CBD4-4481-953F-77D72A54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shape val="box"/>
        <c:axId val="87547264"/>
        <c:axId val="87573632"/>
        <c:axId val="0"/>
      </c:bar3DChart>
      <c:catAx>
        <c:axId val="875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7573632"/>
        <c:crosses val="autoZero"/>
        <c:auto val="1"/>
        <c:lblAlgn val="ctr"/>
        <c:lblOffset val="100"/>
        <c:noMultiLvlLbl val="0"/>
      </c:catAx>
      <c:valAx>
        <c:axId val="8757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75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673100"/>
    </a:effectLst>
    <a:scene3d>
      <a:camera prst="orthographicFront"/>
      <a:lightRig rig="threePt" dir="t"/>
    </a:scene3d>
    <a:sp3d>
      <a:bevelT/>
      <a:bevelB w="38100"/>
    </a:sp3d>
  </c:spPr>
  <c:txPr>
    <a:bodyPr/>
    <a:lstStyle/>
    <a:p>
      <a:pPr>
        <a:defRPr sz="1200" b="1">
          <a:latin typeface="Book Antiqua" panose="02040602050305030304" pitchFamily="18" charset="0"/>
        </a:defRPr>
      </a:pPr>
      <a:endParaRPr lang="pt-PT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EXECUÇÃO</a:t>
            </a:r>
            <a:r>
              <a:rPr lang="pt-PT" baseline="0"/>
              <a:t> FINANCEIRA</a:t>
            </a:r>
            <a:endParaRPr lang="pt-PT"/>
          </a:p>
        </c:rich>
      </c:tx>
      <c:overlay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[4]Folha1!$C$7</c:f>
              <c:strCache>
                <c:ptCount val="1"/>
                <c:pt idx="0">
                  <c:v>Adiantamento (AKZ)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[4]Folha1!$D$5:$J$6</c:f>
              <c:strCache>
                <c:ptCount val="7"/>
                <c:pt idx="1">
                  <c:v>Previsto</c:v>
                </c:pt>
                <c:pt idx="2">
                  <c:v>Executado</c:v>
                </c:pt>
                <c:pt idx="3">
                  <c:v>Pendente</c:v>
                </c:pt>
                <c:pt idx="4">
                  <c:v>Concluído %</c:v>
                </c:pt>
                <c:pt idx="5">
                  <c:v>Observações</c:v>
                </c:pt>
              </c:strCache>
            </c:strRef>
          </c:cat>
          <c:val>
            <c:numRef>
              <c:f>[4]Folha1!$D$7:$J$7</c:f>
              <c:numCache>
                <c:formatCode>General</c:formatCode>
                <c:ptCount val="7"/>
                <c:pt idx="1">
                  <c:v>1407344455.1700001</c:v>
                </c:pt>
                <c:pt idx="2">
                  <c:v>1407344455.1700001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5-44A9-BD98-DE3D66AD9DA6}"/>
            </c:ext>
          </c:extLst>
        </c:ser>
        <c:ser>
          <c:idx val="1"/>
          <c:order val="1"/>
          <c:tx>
            <c:strRef>
              <c:f>[4]Folha1!$C$8</c:f>
              <c:strCache>
                <c:ptCount val="1"/>
                <c:pt idx="0">
                  <c:v>Fornecimentos (AKZ)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strRef>
              <c:f>[4]Folha1!$D$5:$J$6</c:f>
              <c:strCache>
                <c:ptCount val="7"/>
                <c:pt idx="1">
                  <c:v>Previsto</c:v>
                </c:pt>
                <c:pt idx="2">
                  <c:v>Executado</c:v>
                </c:pt>
                <c:pt idx="3">
                  <c:v>Pendente</c:v>
                </c:pt>
                <c:pt idx="4">
                  <c:v>Concluído %</c:v>
                </c:pt>
                <c:pt idx="5">
                  <c:v>Observações</c:v>
                </c:pt>
              </c:strCache>
            </c:strRef>
          </c:cat>
          <c:val>
            <c:numRef>
              <c:f>[4]Folha1!$D$8:$J$8</c:f>
              <c:numCache>
                <c:formatCode>General</c:formatCode>
                <c:ptCount val="7"/>
                <c:pt idx="1">
                  <c:v>7080903872.8999996</c:v>
                </c:pt>
                <c:pt idx="2">
                  <c:v>769617170.36000001</c:v>
                </c:pt>
                <c:pt idx="3">
                  <c:v>6311286702.54</c:v>
                </c:pt>
                <c:pt idx="4">
                  <c:v>0.10868911429591285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5-44A9-BD98-DE3D66AD9DA6}"/>
            </c:ext>
          </c:extLst>
        </c:ser>
        <c:ser>
          <c:idx val="2"/>
          <c:order val="2"/>
          <c:tx>
            <c:strRef>
              <c:f>[4]Folha1!$C$9</c:f>
              <c:strCache>
                <c:ptCount val="1"/>
                <c:pt idx="0">
                  <c:v>Montagem e Serviços (AKZ)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cat>
            <c:strRef>
              <c:f>[4]Folha1!$D$5:$J$6</c:f>
              <c:strCache>
                <c:ptCount val="7"/>
                <c:pt idx="1">
                  <c:v>Previsto</c:v>
                </c:pt>
                <c:pt idx="2">
                  <c:v>Executado</c:v>
                </c:pt>
                <c:pt idx="3">
                  <c:v>Pendente</c:v>
                </c:pt>
                <c:pt idx="4">
                  <c:v>Concluído %</c:v>
                </c:pt>
                <c:pt idx="5">
                  <c:v>Observações</c:v>
                </c:pt>
              </c:strCache>
            </c:strRef>
          </c:cat>
          <c:val>
            <c:numRef>
              <c:f>[4]Folha1!$D$9:$J$9</c:f>
              <c:numCache>
                <c:formatCode>General</c:formatCode>
                <c:ptCount val="7"/>
                <c:pt idx="1">
                  <c:v>1485530177.3399999</c:v>
                </c:pt>
                <c:pt idx="2">
                  <c:v>663576687.25999999</c:v>
                </c:pt>
                <c:pt idx="3">
                  <c:v>821953490.07999992</c:v>
                </c:pt>
                <c:pt idx="4">
                  <c:v>0.44669350874325875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5-44A9-BD98-DE3D66AD9DA6}"/>
            </c:ext>
          </c:extLst>
        </c:ser>
        <c:ser>
          <c:idx val="3"/>
          <c:order val="3"/>
          <c:tx>
            <c:strRef>
              <c:f>[4]Folha1!$C$10</c:f>
              <c:strCache>
                <c:ptCount val="1"/>
                <c:pt idx="0">
                  <c:v>Outros Custos (AKZ)</c:v>
                </c:pt>
              </c:strCache>
            </c:strRef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strRef>
              <c:f>[4]Folha1!$D$5:$J$6</c:f>
              <c:strCache>
                <c:ptCount val="7"/>
                <c:pt idx="1">
                  <c:v>Previsto</c:v>
                </c:pt>
                <c:pt idx="2">
                  <c:v>Executado</c:v>
                </c:pt>
                <c:pt idx="3">
                  <c:v>Pendente</c:v>
                </c:pt>
                <c:pt idx="4">
                  <c:v>Concluído %</c:v>
                </c:pt>
                <c:pt idx="5">
                  <c:v>Observações</c:v>
                </c:pt>
              </c:strCache>
            </c:strRef>
          </c:cat>
          <c:val>
            <c:numRef>
              <c:f>[4]Folha1!$D$10:$J$10</c:f>
              <c:numCache>
                <c:formatCode>General</c:formatCode>
                <c:ptCount val="7"/>
                <c:pt idx="1">
                  <c:v>783961916.23000002</c:v>
                </c:pt>
                <c:pt idx="2">
                  <c:v>0</c:v>
                </c:pt>
                <c:pt idx="3">
                  <c:v>783961916.23000002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45-44A9-BD98-DE3D66AD9DA6}"/>
            </c:ext>
          </c:extLst>
        </c:ser>
        <c:ser>
          <c:idx val="5"/>
          <c:order val="5"/>
          <c:tx>
            <c:strRef>
              <c:f>[4]Folha1!$C$12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[4]Folha1!$D$5:$J$6</c:f>
              <c:strCache>
                <c:ptCount val="7"/>
                <c:pt idx="1">
                  <c:v>Previsto</c:v>
                </c:pt>
                <c:pt idx="2">
                  <c:v>Executado</c:v>
                </c:pt>
                <c:pt idx="3">
                  <c:v>Pendente</c:v>
                </c:pt>
                <c:pt idx="4">
                  <c:v>Concluído %</c:v>
                </c:pt>
                <c:pt idx="5">
                  <c:v>Observações</c:v>
                </c:pt>
              </c:strCache>
            </c:strRef>
          </c:cat>
          <c:val>
            <c:numRef>
              <c:f>[4]Folha1!$D$12:$J$12</c:f>
              <c:numCache>
                <c:formatCode>General</c:formatCode>
                <c:ptCount val="7"/>
                <c:pt idx="1">
                  <c:v>9350395966.4699993</c:v>
                </c:pt>
                <c:pt idx="2">
                  <c:v>2840538312.79</c:v>
                </c:pt>
                <c:pt idx="3">
                  <c:v>6509857653.6799994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45-44A9-BD98-DE3D66AD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2093062607"/>
        <c:axId val="2093064687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[4]Folha1!$C$11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pattFill prst="narHorz">
                    <a:fgClr>
                      <a:schemeClr val="accent5"/>
                    </a:fgClr>
                    <a:bgClr>
                      <a:schemeClr val="accent5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5"/>
                    </a:innerShdw>
                  </a:effectLst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[4]Folha1!$D$5:$J$6</c15:sqref>
                        </c15:formulaRef>
                      </c:ext>
                    </c:extLst>
                    <c:strCache>
                      <c:ptCount val="7"/>
                      <c:pt idx="1">
                        <c:v>Previsto</c:v>
                      </c:pt>
                      <c:pt idx="2">
                        <c:v>Executado</c:v>
                      </c:pt>
                      <c:pt idx="3">
                        <c:v>Pendente</c:v>
                      </c:pt>
                      <c:pt idx="4">
                        <c:v>Concluído %</c:v>
                      </c:pt>
                      <c:pt idx="5">
                        <c:v>Observações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[4]Folha1!$D$11:$J$11</c15:sqref>
                        </c15:formulaRef>
                      </c:ext>
                    </c:extLst>
                    <c:numCache>
                      <c:formatCode>General</c:formatCode>
                      <c:ptCount val="7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D745-44A9-BD98-DE3D66AD9DA6}"/>
                  </c:ext>
                </c:extLst>
              </c15:ser>
            </c15:filteredBarSeries>
          </c:ext>
        </c:extLst>
      </c:barChart>
      <c:catAx>
        <c:axId val="2093062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93064687"/>
        <c:crosses val="autoZero"/>
        <c:auto val="1"/>
        <c:lblAlgn val="ctr"/>
        <c:lblOffset val="100"/>
        <c:noMultiLvlLbl val="0"/>
      </c:catAx>
      <c:valAx>
        <c:axId val="20930646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93062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FINANCEIRA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'[5]Parte 1'!$A$38:$B$38</c:f>
              <c:strCache>
                <c:ptCount val="1"/>
                <c:pt idx="0">
                  <c:v>Adiantamento            (15%) 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0800" dist="50800" dir="5400000" algn="ctr" rotWithShape="0">
                <a:srgbClr val="FF0000"/>
              </a:outerShdw>
            </a:effectLst>
            <a:scene3d>
              <a:camera prst="orthographicFront"/>
              <a:lightRig rig="threePt" dir="t"/>
            </a:scene3d>
            <a:sp3d>
              <a:bevelT w="38100"/>
              <a:bevelB w="6985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50800" dir="5400000" algn="ctr" rotWithShape="0">
                  <a:srgbClr val="FF0000"/>
                </a:outerShdw>
              </a:effectLst>
              <a:scene3d>
                <a:camera prst="orthographicFront"/>
                <a:lightRig rig="threePt" dir="t"/>
              </a:scene3d>
              <a:sp3d>
                <a:bevelT w="38100"/>
                <a:bevelB w="69850"/>
                <a:contourClr>
                  <a:srgbClr val="FF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77-4C40-B677-B85E78E06F74}"/>
              </c:ext>
            </c:extLst>
          </c:dPt>
          <c:cat>
            <c:strRef>
              <c:f>'[5]Parte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'[5]Parte 1'!$C$38:$F$38</c:f>
              <c:numCache>
                <c:formatCode>General</c:formatCode>
                <c:ptCount val="4"/>
                <c:pt idx="0">
                  <c:v>1333264770.6800001</c:v>
                </c:pt>
                <c:pt idx="1">
                  <c:v>1333264770.6800001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8F77-4C40-B677-B85E78E06F74}"/>
            </c:ext>
          </c:extLst>
        </c:ser>
        <c:ser>
          <c:idx val="1"/>
          <c:order val="1"/>
          <c:tx>
            <c:strRef>
              <c:f>'[5]Parte 1'!$A$39:$B$39</c:f>
              <c:strCache>
                <c:ptCount val="1"/>
                <c:pt idx="0">
                  <c:v>Fornecimentos 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'[5]Parte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'[5]Parte 1'!$C$39:$F$39</c:f>
              <c:numCache>
                <c:formatCode>General</c:formatCode>
                <c:ptCount val="4"/>
                <c:pt idx="0">
                  <c:v>6228282349.5100002</c:v>
                </c:pt>
                <c:pt idx="1">
                  <c:v>0</c:v>
                </c:pt>
                <c:pt idx="2">
                  <c:v>6228282349.5100002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8F77-4C40-B677-B85E78E06F74}"/>
            </c:ext>
          </c:extLst>
        </c:ser>
        <c:ser>
          <c:idx val="2"/>
          <c:order val="2"/>
          <c:tx>
            <c:strRef>
              <c:f>'[5]Parte 1'!$A$40:$B$40</c:f>
              <c:strCache>
                <c:ptCount val="1"/>
                <c:pt idx="0">
                  <c:v>Montagem e Serviços 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'[5]Parte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'[5]Parte 1'!$C$40:$F$40</c:f>
              <c:numCache>
                <c:formatCode>General</c:formatCode>
                <c:ptCount val="4"/>
                <c:pt idx="0">
                  <c:v>46754167.079999998</c:v>
                </c:pt>
                <c:pt idx="1">
                  <c:v>0</c:v>
                </c:pt>
                <c:pt idx="2">
                  <c:v>46754167.079999998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8F77-4C40-B677-B85E78E06F74}"/>
            </c:ext>
          </c:extLst>
        </c:ser>
        <c:ser>
          <c:idx val="3"/>
          <c:order val="3"/>
          <c:tx>
            <c:strRef>
              <c:f>'[5]Parte 1'!$A$41:$B$41</c:f>
              <c:strCache>
                <c:ptCount val="1"/>
                <c:pt idx="0">
                  <c:v>Outros Custos 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'[5]Parte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'[5]Parte 1'!$C$41:$F$41</c:f>
              <c:numCache>
                <c:formatCode>General</c:formatCode>
                <c:ptCount val="4"/>
                <c:pt idx="0">
                  <c:v>2305777002.6300001</c:v>
                </c:pt>
                <c:pt idx="1">
                  <c:v>0</c:v>
                </c:pt>
                <c:pt idx="2">
                  <c:v>2305777002.6300001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8F77-4C40-B677-B85E78E06F74}"/>
            </c:ext>
          </c:extLst>
        </c:ser>
        <c:ser>
          <c:idx val="4"/>
          <c:order val="4"/>
          <c:tx>
            <c:strRef>
              <c:f>'Parte 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'[5]Parte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'Parte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8F77-4C40-B677-B85E78E06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shape val="box"/>
        <c:axId val="87815680"/>
        <c:axId val="87817216"/>
        <c:axId val="0"/>
      </c:bar3DChart>
      <c:catAx>
        <c:axId val="878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7817216"/>
        <c:crosses val="autoZero"/>
        <c:auto val="1"/>
        <c:lblAlgn val="ctr"/>
        <c:lblOffset val="100"/>
        <c:noMultiLvlLbl val="0"/>
      </c:catAx>
      <c:valAx>
        <c:axId val="878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781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673100"/>
    </a:effectLst>
    <a:scene3d>
      <a:camera prst="orthographicFront"/>
      <a:lightRig rig="threePt" dir="t"/>
    </a:scene3d>
    <a:sp3d>
      <a:bevelT/>
      <a:bevelB w="38100"/>
    </a:sp3d>
  </c:spPr>
  <c:txPr>
    <a:bodyPr/>
    <a:lstStyle/>
    <a:p>
      <a:pPr>
        <a:defRPr sz="1200" b="1">
          <a:latin typeface="Book Antiqua" panose="02040602050305030304" pitchFamily="18" charset="0"/>
        </a:defRPr>
      </a:pPr>
      <a:endParaRPr lang="pt-PT"/>
    </a:p>
  </c:txPr>
  <c:printSettings>
    <c:headerFooter/>
    <c:pageMargins b="0.78740157499999996" l="0.511811024" r="0.511811024" t="0.78740157499999996" header="0.31496062000000086" footer="0.3149606200000008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en-US"/>
              <a:t>FINANCEIRA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'[6]Parte 1'!$A$38:$B$38</c:f>
              <c:strCache>
                <c:ptCount val="1"/>
                <c:pt idx="0">
                  <c:v>Adiantamento            (15%) 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0800" dist="50800" dir="5400000" algn="ctr" rotWithShape="0">
                <a:srgbClr val="FF0000"/>
              </a:outerShdw>
            </a:effectLst>
            <a:scene3d>
              <a:camera prst="orthographicFront"/>
              <a:lightRig rig="threePt" dir="t"/>
            </a:scene3d>
            <a:sp3d>
              <a:bevelT w="38100"/>
              <a:bevelB w="69850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50800" dir="5400000" algn="ctr" rotWithShape="0">
                  <a:srgbClr val="FF0000"/>
                </a:outerShdw>
              </a:effectLst>
              <a:scene3d>
                <a:camera prst="orthographicFront"/>
                <a:lightRig rig="threePt" dir="t"/>
              </a:scene3d>
              <a:sp3d>
                <a:bevelT w="38100"/>
                <a:bevelB w="69850"/>
                <a:contourClr>
                  <a:srgbClr val="FF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EB-483A-B90C-46444885D858}"/>
              </c:ext>
            </c:extLst>
          </c:dPt>
          <c:cat>
            <c:strRef>
              <c:f>'[6]Parte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'[6]Parte 1'!$C$38:$F$38</c:f>
              <c:numCache>
                <c:formatCode>General</c:formatCode>
                <c:ptCount val="4"/>
                <c:pt idx="0">
                  <c:v>1333264770.6800001</c:v>
                </c:pt>
                <c:pt idx="1">
                  <c:v>1333264770.6800001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3AEB-483A-B90C-46444885D858}"/>
            </c:ext>
          </c:extLst>
        </c:ser>
        <c:ser>
          <c:idx val="1"/>
          <c:order val="1"/>
          <c:tx>
            <c:strRef>
              <c:f>'[6]Parte 1'!$A$39:$B$39</c:f>
              <c:strCache>
                <c:ptCount val="1"/>
                <c:pt idx="0">
                  <c:v>Fornecimentos 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'[6]Parte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'[6]Parte 1'!$C$39:$F$39</c:f>
              <c:numCache>
                <c:formatCode>General</c:formatCode>
                <c:ptCount val="4"/>
                <c:pt idx="0">
                  <c:v>6228282349.5100002</c:v>
                </c:pt>
                <c:pt idx="1">
                  <c:v>0</c:v>
                </c:pt>
                <c:pt idx="2">
                  <c:v>6228282349.5100002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3-3AEB-483A-B90C-46444885D858}"/>
            </c:ext>
          </c:extLst>
        </c:ser>
        <c:ser>
          <c:idx val="2"/>
          <c:order val="2"/>
          <c:tx>
            <c:strRef>
              <c:f>'[6]Parte 1'!$A$40:$B$40</c:f>
              <c:strCache>
                <c:ptCount val="1"/>
                <c:pt idx="0">
                  <c:v>Montagem e Serviços 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'[6]Parte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'[6]Parte 1'!$C$40:$F$40</c:f>
              <c:numCache>
                <c:formatCode>General</c:formatCode>
                <c:ptCount val="4"/>
                <c:pt idx="0">
                  <c:v>46754167.079999998</c:v>
                </c:pt>
                <c:pt idx="1">
                  <c:v>0</c:v>
                </c:pt>
                <c:pt idx="2">
                  <c:v>46754167.079999998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3AEB-483A-B90C-46444885D858}"/>
            </c:ext>
          </c:extLst>
        </c:ser>
        <c:ser>
          <c:idx val="3"/>
          <c:order val="3"/>
          <c:tx>
            <c:strRef>
              <c:f>'[6]Parte 1'!$A$41:$B$41</c:f>
              <c:strCache>
                <c:ptCount val="1"/>
                <c:pt idx="0">
                  <c:v>Outros Custos 0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'[6]Parte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'[6]Parte 1'!$C$41:$F$41</c:f>
              <c:numCache>
                <c:formatCode>General</c:formatCode>
                <c:ptCount val="4"/>
                <c:pt idx="0">
                  <c:v>2305777002.6300001</c:v>
                </c:pt>
                <c:pt idx="1">
                  <c:v>0</c:v>
                </c:pt>
                <c:pt idx="2">
                  <c:v>2305777002.6300001</c:v>
                </c:pt>
                <c:pt idx="3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3AEB-483A-B90C-46444885D858}"/>
            </c:ext>
          </c:extLst>
        </c:ser>
        <c:ser>
          <c:idx val="4"/>
          <c:order val="4"/>
          <c:tx>
            <c:strRef>
              <c:f>'Parte 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'[6]Parte 1'!$C$37:$F$37</c:f>
              <c:strCache>
                <c:ptCount val="4"/>
                <c:pt idx="0">
                  <c:v>Previsto</c:v>
                </c:pt>
                <c:pt idx="1">
                  <c:v>Executado</c:v>
                </c:pt>
                <c:pt idx="2">
                  <c:v>Pendente</c:v>
                </c:pt>
                <c:pt idx="3">
                  <c:v>Concluído %</c:v>
                </c:pt>
              </c:strCache>
            </c:strRef>
          </c:cat>
          <c:val>
            <c:numRef>
              <c:f>'Parte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3AEB-483A-B90C-46444885D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shape val="box"/>
        <c:axId val="89264896"/>
        <c:axId val="89266432"/>
        <c:axId val="0"/>
      </c:bar3DChart>
      <c:catAx>
        <c:axId val="8926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9266432"/>
        <c:crosses val="autoZero"/>
        <c:auto val="1"/>
        <c:lblAlgn val="ctr"/>
        <c:lblOffset val="100"/>
        <c:noMultiLvlLbl val="0"/>
      </c:catAx>
      <c:valAx>
        <c:axId val="892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pt-PT"/>
          </a:p>
        </c:txPr>
        <c:crossAx val="8926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673100"/>
    </a:effectLst>
    <a:scene3d>
      <a:camera prst="orthographicFront"/>
      <a:lightRig rig="threePt" dir="t"/>
    </a:scene3d>
    <a:sp3d>
      <a:bevelT/>
      <a:bevelB w="38100"/>
    </a:sp3d>
  </c:spPr>
  <c:txPr>
    <a:bodyPr/>
    <a:lstStyle/>
    <a:p>
      <a:pPr>
        <a:defRPr sz="1200" b="1">
          <a:latin typeface="Book Antiqua" panose="02040602050305030304" pitchFamily="18" charset="0"/>
        </a:defRPr>
      </a:pPr>
      <a:endParaRPr lang="pt-PT"/>
    </a:p>
  </c:txPr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b="1"/>
              <a:t>Financeira</a:t>
            </a:r>
          </a:p>
        </c:rich>
      </c:tx>
      <c:layout>
        <c:manualLayout>
          <c:xMode val="edge"/>
          <c:yMode val="edge"/>
          <c:x val="0.45865074557987934"/>
          <c:y val="3.5449523333008846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  <a:sp3d>
          <a:contourClr>
            <a:schemeClr val="tx1">
              <a:lumMod val="15000"/>
              <a:lumOff val="85000"/>
            </a:schemeClr>
          </a:contourClr>
        </a:sp3d>
      </c:spPr>
    </c:sideWall>
    <c:backWall>
      <c:thickness val="0"/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  <a:sp3d>
          <a:contourClr>
            <a:schemeClr val="tx1">
              <a:lumMod val="15000"/>
              <a:lumOff val="85000"/>
            </a:schemeClr>
          </a:contourClr>
        </a:sp3d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'[7]Parte 1'!$C$36</c:f>
              <c:strCache>
                <c:ptCount val="1"/>
                <c:pt idx="0">
                  <c:v>Contrato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multiLvlStrRef>
              <c:f>'[7]Parte 1'!$A$37:$B$41</c:f>
              <c:multiLvlStrCache>
                <c:ptCount val="5"/>
                <c:lvl/>
                <c:lvl>
                  <c:pt idx="0">
                    <c:v>Adiantamento</c:v>
                  </c:pt>
                  <c:pt idx="1">
                    <c:v>Fornecimentos</c:v>
                  </c:pt>
                  <c:pt idx="2">
                    <c:v>Montagem e Serviços</c:v>
                  </c:pt>
                  <c:pt idx="3">
                    <c:v>Outros Custos</c:v>
                  </c:pt>
                </c:lvl>
              </c:multiLvlStrCache>
            </c:multiLvlStrRef>
          </c:cat>
          <c:val>
            <c:numRef>
              <c:f>'[7]Parte 1'!$C$37:$C$41</c:f>
              <c:numCache>
                <c:formatCode>General</c:formatCode>
                <c:ptCount val="5"/>
                <c:pt idx="0">
                  <c:v>6850022.3099999996</c:v>
                </c:pt>
                <c:pt idx="1">
                  <c:v>28768348.850000001</c:v>
                </c:pt>
                <c:pt idx="2">
                  <c:v>11984012.42</c:v>
                </c:pt>
                <c:pt idx="3">
                  <c:v>2876834.99</c:v>
                </c:pt>
                <c:pt idx="4">
                  <c:v>2037618.11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4BAF-4FAD-9EED-889B6A8B2D15}"/>
            </c:ext>
          </c:extLst>
        </c:ser>
        <c:ser>
          <c:idx val="2"/>
          <c:order val="1"/>
          <c:tx>
            <c:strRef>
              <c:f>'[7]Parte 1'!$E$36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multiLvlStrRef>
              <c:f>'[7]Parte 1'!$A$37:$B$41</c:f>
              <c:multiLvlStrCache>
                <c:ptCount val="5"/>
                <c:lvl/>
                <c:lvl>
                  <c:pt idx="0">
                    <c:v>Adiantamento</c:v>
                  </c:pt>
                  <c:pt idx="1">
                    <c:v>Fornecimentos</c:v>
                  </c:pt>
                  <c:pt idx="2">
                    <c:v>Montagem e Serviços</c:v>
                  </c:pt>
                  <c:pt idx="3">
                    <c:v>Outros Custos</c:v>
                  </c:pt>
                </c:lvl>
              </c:multiLvlStrCache>
            </c:multiLvlStrRef>
          </c:cat>
          <c:val>
            <c:numRef>
              <c:f>'[7]Parte 1'!$E$37:$E$41</c:f>
              <c:numCache>
                <c:formatCode>General</c:formatCode>
                <c:ptCount val="5"/>
                <c:pt idx="0">
                  <c:v>6850022.3099999996</c:v>
                </c:pt>
                <c:pt idx="1">
                  <c:v>13591109.74</c:v>
                </c:pt>
                <c:pt idx="2">
                  <c:v>4708049.07</c:v>
                </c:pt>
                <c:pt idx="3">
                  <c:v>124605.51</c:v>
                </c:pt>
                <c:pt idx="4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4BAF-4FAD-9EED-889B6A8B2D15}"/>
            </c:ext>
          </c:extLst>
        </c:ser>
        <c:ser>
          <c:idx val="3"/>
          <c:order val="2"/>
          <c:tx>
            <c:strRef>
              <c:f>'[7]Parte 1'!$F$36</c:f>
              <c:strCache>
                <c:ptCount val="1"/>
                <c:pt idx="0">
                  <c:v>Pendente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multiLvlStrRef>
              <c:f>'[7]Parte 1'!$A$37:$B$41</c:f>
              <c:multiLvlStrCache>
                <c:ptCount val="5"/>
                <c:lvl/>
                <c:lvl>
                  <c:pt idx="0">
                    <c:v>Adiantamento</c:v>
                  </c:pt>
                  <c:pt idx="1">
                    <c:v>Fornecimentos</c:v>
                  </c:pt>
                  <c:pt idx="2">
                    <c:v>Montagem e Serviços</c:v>
                  </c:pt>
                  <c:pt idx="3">
                    <c:v>Outros Custos</c:v>
                  </c:pt>
                </c:lvl>
              </c:multiLvlStrCache>
            </c:multiLvlStrRef>
          </c:cat>
          <c:val>
            <c:numRef>
              <c:f>'[7]Parte 1'!$F$37:$F$41</c:f>
              <c:numCache>
                <c:formatCode>General</c:formatCode>
                <c:ptCount val="5"/>
                <c:pt idx="1">
                  <c:v>607632.31000000052</c:v>
                </c:pt>
                <c:pt idx="2">
                  <c:v>249147.76</c:v>
                </c:pt>
                <c:pt idx="3">
                  <c:v>530374.98</c:v>
                </c:pt>
                <c:pt idx="4">
                  <c:v>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2-4BAF-4FAD-9EED-889B6A8B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431424"/>
        <c:axId val="89437312"/>
        <c:axId val="0"/>
      </c:bar3DChart>
      <c:catAx>
        <c:axId val="8943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89437312"/>
        <c:crosses val="autoZero"/>
        <c:auto val="1"/>
        <c:lblAlgn val="ctr"/>
        <c:lblOffset val="100"/>
        <c:noMultiLvlLbl val="0"/>
      </c:catAx>
      <c:valAx>
        <c:axId val="89437312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8943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8740157499999996" l="0.511811024" r="0.511811024" t="0.78740157499999996" header="0.31496062000000025" footer="0.3149606200000002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+mj-cs"/>
              </a:defRPr>
            </a:pPr>
            <a:r>
              <a:rPr lang="pt-PT" b="1">
                <a:solidFill>
                  <a:sysClr val="windowText" lastClr="000000"/>
                </a:solidFill>
              </a:rPr>
              <a:t>EXECUÇÃO FINANCEIRA</a:t>
            </a:r>
          </a:p>
        </c:rich>
      </c:tx>
      <c:layout>
        <c:manualLayout>
          <c:xMode val="edge"/>
          <c:yMode val="edge"/>
          <c:x val="0.3576734470691163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ysClr val="windowText" lastClr="000000"/>
              </a:solidFill>
              <a:latin typeface="+mj-lt"/>
              <a:ea typeface="+mj-ea"/>
              <a:cs typeface="+mj-cs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[8]Folha1!$H$6:$H$7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[8]Folha1!$F$8:$F$13</c:f>
              <c:strCache>
                <c:ptCount val="6"/>
                <c:pt idx="0">
                  <c:v>Adiantamento</c:v>
                </c:pt>
                <c:pt idx="1">
                  <c:v>Fornecimentos</c:v>
                </c:pt>
                <c:pt idx="2">
                  <c:v>Montagem e Serviços</c:v>
                </c:pt>
                <c:pt idx="3">
                  <c:v>Outros Custos</c:v>
                </c:pt>
                <c:pt idx="5">
                  <c:v>Total</c:v>
                </c:pt>
              </c:strCache>
            </c:strRef>
          </c:cat>
          <c:val>
            <c:numRef>
              <c:f>[8]Folha1!$H$8:$H$13</c:f>
              <c:numCache>
                <c:formatCode>General</c:formatCode>
                <c:ptCount val="6"/>
                <c:pt idx="0">
                  <c:v>807500323.22000003</c:v>
                </c:pt>
                <c:pt idx="1">
                  <c:v>2928108819.2199998</c:v>
                </c:pt>
                <c:pt idx="2">
                  <c:v>2141523365.8299999</c:v>
                </c:pt>
                <c:pt idx="3">
                  <c:v>313703303.06999999</c:v>
                </c:pt>
                <c:pt idx="5">
                  <c:v>5383335488.1199989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7-4164-8D5C-F32B68F5DF8B}"/>
            </c:ext>
          </c:extLst>
        </c:ser>
        <c:ser>
          <c:idx val="2"/>
          <c:order val="2"/>
          <c:tx>
            <c:strRef>
              <c:f>[8]Folha1!$I$6:$I$7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[8]Folha1!$F$8:$F$13</c:f>
              <c:strCache>
                <c:ptCount val="6"/>
                <c:pt idx="0">
                  <c:v>Adiantamento</c:v>
                </c:pt>
                <c:pt idx="1">
                  <c:v>Fornecimentos</c:v>
                </c:pt>
                <c:pt idx="2">
                  <c:v>Montagem e Serviços</c:v>
                </c:pt>
                <c:pt idx="3">
                  <c:v>Outros Custos</c:v>
                </c:pt>
                <c:pt idx="5">
                  <c:v>Total</c:v>
                </c:pt>
              </c:strCache>
            </c:strRef>
          </c:cat>
          <c:val>
            <c:numRef>
              <c:f>[8]Folha1!$I$8:$I$13</c:f>
              <c:numCache>
                <c:formatCode>General</c:formatCode>
                <c:ptCount val="6"/>
                <c:pt idx="0">
                  <c:v>807500323.22000003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807500323.22000003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7-4164-8D5C-F32B68F5DF8B}"/>
            </c:ext>
          </c:extLst>
        </c:ser>
        <c:ser>
          <c:idx val="4"/>
          <c:order val="4"/>
          <c:tx>
            <c:strRef>
              <c:f>[8]Folha1!$K$6:$K$7</c:f>
              <c:strCache>
                <c:ptCount val="1"/>
                <c:pt idx="0">
                  <c:v>Pendente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[8]Folha1!$F$8:$F$13</c:f>
              <c:strCache>
                <c:ptCount val="6"/>
                <c:pt idx="0">
                  <c:v>Adiantamento</c:v>
                </c:pt>
                <c:pt idx="1">
                  <c:v>Fornecimentos</c:v>
                </c:pt>
                <c:pt idx="2">
                  <c:v>Montagem e Serviços</c:v>
                </c:pt>
                <c:pt idx="3">
                  <c:v>Outros Custos</c:v>
                </c:pt>
                <c:pt idx="5">
                  <c:v>Total</c:v>
                </c:pt>
              </c:strCache>
            </c:strRef>
          </c:cat>
          <c:val>
            <c:numRef>
              <c:f>[8]Folha1!$K$8:$K$13</c:f>
              <c:numCache>
                <c:formatCode>General</c:formatCode>
                <c:ptCount val="6"/>
                <c:pt idx="0">
                  <c:v>0</c:v>
                </c:pt>
                <c:pt idx="1">
                  <c:v>2928108819.2199998</c:v>
                </c:pt>
                <c:pt idx="2">
                  <c:v>2141523365.8299999</c:v>
                </c:pt>
                <c:pt idx="3">
                  <c:v>313703303.06999999</c:v>
                </c:pt>
                <c:pt idx="5">
                  <c:v>5383335488.1199989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7-4164-8D5C-F32B68F5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overlap val="-27"/>
        <c:axId val="248830912"/>
        <c:axId val="2488317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[8]Folha1!$G$6:$G$7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[8]Folha1!$F$8:$F$13</c15:sqref>
                        </c15:formulaRef>
                      </c:ext>
                    </c:extLst>
                    <c:strCache>
                      <c:ptCount val="6"/>
                      <c:pt idx="0">
                        <c:v>Adiantamento</c:v>
                      </c:pt>
                      <c:pt idx="1">
                        <c:v>Fornecimentos</c:v>
                      </c:pt>
                      <c:pt idx="2">
                        <c:v>Montagem e Serviços</c:v>
                      </c:pt>
                      <c:pt idx="3">
                        <c:v>Outros Custos</c:v>
                      </c:pt>
                      <c:pt idx="5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[8]Folha1!$G$8:$G$13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697-4164-8D5C-F32B68F5DF8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[8]Folha1!$J$6:$J$7</c15:sqref>
                        </c15:formulaRef>
                      </c:ext>
                    </c:extLst>
                    <c:strCache>
                      <c:ptCount val="1"/>
                      <c:pt idx="0">
                        <c:v>Executado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[8]Folha1!$F$8:$F$13</c15:sqref>
                        </c15:formulaRef>
                      </c:ext>
                    </c:extLst>
                    <c:strCache>
                      <c:ptCount val="6"/>
                      <c:pt idx="0">
                        <c:v>Adiantamento</c:v>
                      </c:pt>
                      <c:pt idx="1">
                        <c:v>Fornecimentos</c:v>
                      </c:pt>
                      <c:pt idx="2">
                        <c:v>Montagem e Serviços</c:v>
                      </c:pt>
                      <c:pt idx="3">
                        <c:v>Outros Custos</c:v>
                      </c:pt>
                      <c:pt idx="5">
                        <c:v>Total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[8]Folha1!$J$8:$J$13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97-4164-8D5C-F32B68F5DF8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5"/>
          <c:tx>
            <c:strRef>
              <c:f>[8]Folha1!$L$6:$L$7</c:f>
              <c:strCache>
                <c:ptCount val="1"/>
                <c:pt idx="0">
                  <c:v>Concluído %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[8]Folha1!$F$8:$F$13</c:f>
              <c:strCache>
                <c:ptCount val="6"/>
                <c:pt idx="0">
                  <c:v>Adiantamento</c:v>
                </c:pt>
                <c:pt idx="1">
                  <c:v>Fornecimentos</c:v>
                </c:pt>
                <c:pt idx="2">
                  <c:v>Montagem e Serviços</c:v>
                </c:pt>
                <c:pt idx="3">
                  <c:v>Outros Custos</c:v>
                </c:pt>
                <c:pt idx="5">
                  <c:v>Total</c:v>
                </c:pt>
              </c:strCache>
            </c:strRef>
          </c:cat>
          <c:val>
            <c:numRef>
              <c:f>[8]Folha1!$L$8:$L$13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7-4164-8D5C-F32B68F5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4064"/>
        <c:axId val="155379488"/>
      </c:lineChart>
      <c:catAx>
        <c:axId val="24883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48831744"/>
        <c:crosses val="autoZero"/>
        <c:auto val="1"/>
        <c:lblAlgn val="ctr"/>
        <c:lblOffset val="100"/>
        <c:noMultiLvlLbl val="0"/>
      </c:catAx>
      <c:valAx>
        <c:axId val="24883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48830912"/>
        <c:crosses val="autoZero"/>
        <c:crossBetween val="between"/>
      </c:valAx>
      <c:valAx>
        <c:axId val="15537948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5384064"/>
        <c:crosses val="max"/>
        <c:crossBetween val="between"/>
      </c:valAx>
      <c:catAx>
        <c:axId val="15538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3794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.png"/><Relationship Id="rId7" Type="http://schemas.openxmlformats.org/officeDocument/2006/relationships/image" Target="../media/image7.jpeg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chart" Target="../charts/chart4.xml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chart" Target="../charts/chart8.xml"/><Relationship Id="rId1" Type="http://schemas.openxmlformats.org/officeDocument/2006/relationships/image" Target="../media/image2.pn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6029325</xdr:colOff>
      <xdr:row>0</xdr:row>
      <xdr:rowOff>38099</xdr:rowOff>
    </xdr:from>
    <xdr:to>
      <xdr:col>0</xdr:col>
      <xdr:colOff>7400925</xdr:colOff>
      <xdr:row>2</xdr:row>
      <xdr:rowOff>247649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38099"/>
          <a:ext cx="1371600" cy="7715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2924576</xdr:colOff>
      <xdr:row>12</xdr:row>
      <xdr:rowOff>80492</xdr:rowOff>
    </xdr:from>
    <xdr:to>
      <xdr:col>2</xdr:col>
      <xdr:colOff>13415</xdr:colOff>
      <xdr:row>41</xdr:row>
      <xdr:rowOff>201232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576" y="2897746"/>
          <a:ext cx="7821233" cy="56345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85726</xdr:rowOff>
    </xdr:from>
    <xdr:to>
      <xdr:col>0</xdr:col>
      <xdr:colOff>1619250</xdr:colOff>
      <xdr:row>3</xdr:row>
      <xdr:rowOff>142876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1"/>
          <a:ext cx="1619250" cy="6096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</xdr:col>
      <xdr:colOff>676275</xdr:colOff>
      <xdr:row>36</xdr:row>
      <xdr:rowOff>72939</xdr:rowOff>
    </xdr:from>
    <xdr:to>
      <xdr:col>6</xdr:col>
      <xdr:colOff>447674</xdr:colOff>
      <xdr:row>47</xdr:row>
      <xdr:rowOff>91109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66675</xdr:colOff>
      <xdr:row>49</xdr:row>
      <xdr:rowOff>219074</xdr:rowOff>
    </xdr:from>
    <xdr:ext cx="1114426" cy="685801"/>
    <xdr:pic>
      <xdr:nvPicPr>
        <xdr:cNvPr id="5" name="Imagem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316074"/>
          <a:ext cx="1114426" cy="68580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twoCellAnchor>
    <xdr:from>
      <xdr:col>1</xdr:col>
      <xdr:colOff>456083</xdr:colOff>
      <xdr:row>80</xdr:row>
      <xdr:rowOff>176471</xdr:rowOff>
    </xdr:from>
    <xdr:to>
      <xdr:col>4</xdr:col>
      <xdr:colOff>1206776</xdr:colOff>
      <xdr:row>90</xdr:row>
      <xdr:rowOff>140804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133350</xdr:rowOff>
    </xdr:from>
    <xdr:to>
      <xdr:col>0</xdr:col>
      <xdr:colOff>1666875</xdr:colOff>
      <xdr:row>2</xdr:row>
      <xdr:rowOff>285750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28625"/>
          <a:ext cx="1400175" cy="4476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</xdr:col>
      <xdr:colOff>695325</xdr:colOff>
      <xdr:row>33</xdr:row>
      <xdr:rowOff>53889</xdr:rowOff>
    </xdr:from>
    <xdr:to>
      <xdr:col>5</xdr:col>
      <xdr:colOff>523875</xdr:colOff>
      <xdr:row>44</xdr:row>
      <xdr:rowOff>130970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155648</xdr:colOff>
      <xdr:row>50</xdr:row>
      <xdr:rowOff>171450</xdr:rowOff>
    </xdr:from>
    <xdr:ext cx="1606477" cy="561975"/>
    <xdr:pic>
      <xdr:nvPicPr>
        <xdr:cNvPr id="18" name="Imagem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48" y="15182850"/>
          <a:ext cx="1606477" cy="5619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twoCellAnchor>
    <xdr:from>
      <xdr:col>2</xdr:col>
      <xdr:colOff>-1</xdr:colOff>
      <xdr:row>73</xdr:row>
      <xdr:rowOff>0</xdr:rowOff>
    </xdr:from>
    <xdr:to>
      <xdr:col>5</xdr:col>
      <xdr:colOff>1495424</xdr:colOff>
      <xdr:row>82</xdr:row>
      <xdr:rowOff>190500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764918</xdr:colOff>
      <xdr:row>123</xdr:row>
      <xdr:rowOff>153955</xdr:rowOff>
    </xdr:from>
    <xdr:to>
      <xdr:col>2</xdr:col>
      <xdr:colOff>971551</xdr:colOff>
      <xdr:row>140</xdr:row>
      <xdr:rowOff>95639</xdr:rowOff>
    </xdr:to>
    <xdr:sp macro="" textlink="">
      <xdr:nvSpPr>
        <xdr:cNvPr id="19" name="CaixaDeTexto 18"/>
        <xdr:cNvSpPr txBox="1"/>
      </xdr:nvSpPr>
      <xdr:spPr>
        <a:xfrm>
          <a:off x="764918" y="40978105"/>
          <a:ext cx="6797933" cy="3180184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7</xdr:col>
      <xdr:colOff>223547</xdr:colOff>
      <xdr:row>123</xdr:row>
      <xdr:rowOff>97193</xdr:rowOff>
    </xdr:from>
    <xdr:to>
      <xdr:col>14</xdr:col>
      <xdr:colOff>495689</xdr:colOff>
      <xdr:row>140</xdr:row>
      <xdr:rowOff>77755</xdr:rowOff>
    </xdr:to>
    <xdr:sp macro="" textlink="">
      <xdr:nvSpPr>
        <xdr:cNvPr id="21" name="CaixaDeTexto 20"/>
        <xdr:cNvSpPr txBox="1"/>
      </xdr:nvSpPr>
      <xdr:spPr>
        <a:xfrm>
          <a:off x="15825497" y="40921343"/>
          <a:ext cx="995653" cy="32190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0</xdr:col>
      <xdr:colOff>94086</xdr:colOff>
      <xdr:row>144</xdr:row>
      <xdr:rowOff>777</xdr:rowOff>
    </xdr:from>
    <xdr:to>
      <xdr:col>4</xdr:col>
      <xdr:colOff>638176</xdr:colOff>
      <xdr:row>161</xdr:row>
      <xdr:rowOff>26048</xdr:rowOff>
    </xdr:to>
    <xdr:sp macro="" textlink="">
      <xdr:nvSpPr>
        <xdr:cNvPr id="22" name="CaixaDeTexto 21"/>
        <xdr:cNvSpPr txBox="1"/>
      </xdr:nvSpPr>
      <xdr:spPr>
        <a:xfrm>
          <a:off x="94086" y="44825427"/>
          <a:ext cx="10383415" cy="3263771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4</xdr:col>
      <xdr:colOff>933451</xdr:colOff>
      <xdr:row>144</xdr:row>
      <xdr:rowOff>22938</xdr:rowOff>
    </xdr:from>
    <xdr:to>
      <xdr:col>7</xdr:col>
      <xdr:colOff>238126</xdr:colOff>
      <xdr:row>161</xdr:row>
      <xdr:rowOff>52096</xdr:rowOff>
    </xdr:to>
    <xdr:sp macro="" textlink="">
      <xdr:nvSpPr>
        <xdr:cNvPr id="23" name="CaixaDeTexto 22"/>
        <xdr:cNvSpPr txBox="1"/>
      </xdr:nvSpPr>
      <xdr:spPr>
        <a:xfrm>
          <a:off x="10772776" y="44847588"/>
          <a:ext cx="5067300" cy="3267658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2</xdr:col>
      <xdr:colOff>1285875</xdr:colOff>
      <xdr:row>123</xdr:row>
      <xdr:rowOff>145791</xdr:rowOff>
    </xdr:from>
    <xdr:to>
      <xdr:col>7</xdr:col>
      <xdr:colOff>914400</xdr:colOff>
      <xdr:row>140</xdr:row>
      <xdr:rowOff>87475</xdr:rowOff>
    </xdr:to>
    <xdr:sp macro="" textlink="">
      <xdr:nvSpPr>
        <xdr:cNvPr id="24" name="CaixaDeTexto 23"/>
        <xdr:cNvSpPr txBox="1"/>
      </xdr:nvSpPr>
      <xdr:spPr>
        <a:xfrm>
          <a:off x="7877175" y="40969941"/>
          <a:ext cx="8639175" cy="3180184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0</xdr:col>
      <xdr:colOff>213827</xdr:colOff>
      <xdr:row>141</xdr:row>
      <xdr:rowOff>9719</xdr:rowOff>
    </xdr:from>
    <xdr:to>
      <xdr:col>14</xdr:col>
      <xdr:colOff>495689</xdr:colOff>
      <xdr:row>143</xdr:row>
      <xdr:rowOff>97194</xdr:rowOff>
    </xdr:to>
    <xdr:sp macro="" textlink="">
      <xdr:nvSpPr>
        <xdr:cNvPr id="25" name="CaixaDeTexto 24"/>
        <xdr:cNvSpPr txBox="1"/>
      </xdr:nvSpPr>
      <xdr:spPr>
        <a:xfrm>
          <a:off x="213827" y="44262869"/>
          <a:ext cx="16607323" cy="468475"/>
        </a:xfrm>
        <a:prstGeom prst="rect">
          <a:avLst/>
        </a:prstGeom>
        <a:solidFill>
          <a:schemeClr val="lt1"/>
        </a:solidFill>
        <a:ln w="2857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 b="1">
              <a:latin typeface="Book Antiqua" panose="02040602050305030304" pitchFamily="18" charset="0"/>
            </a:rPr>
            <a:t>Figura</a:t>
          </a:r>
          <a:r>
            <a:rPr lang="pt-PT" sz="1400" b="1" baseline="0">
              <a:latin typeface="Book Antiqua" panose="02040602050305030304" pitchFamily="18" charset="0"/>
            </a:rPr>
            <a:t> 1- SE VILA FLOR - Implantação dos apoios nos bairros Vila Flor A e Vila Flor B</a:t>
          </a:r>
          <a:endParaRPr lang="pt-PT" sz="1400" b="1">
            <a:latin typeface="Book Antiqua" panose="02040602050305030304" pitchFamily="18" charset="0"/>
          </a:endParaRPr>
        </a:p>
      </xdr:txBody>
    </xdr:sp>
    <xdr:clientData/>
  </xdr:twoCellAnchor>
  <xdr:twoCellAnchor>
    <xdr:from>
      <xdr:col>0</xdr:col>
      <xdr:colOff>94085</xdr:colOff>
      <xdr:row>161</xdr:row>
      <xdr:rowOff>103803</xdr:rowOff>
    </xdr:from>
    <xdr:to>
      <xdr:col>14</xdr:col>
      <xdr:colOff>447092</xdr:colOff>
      <xdr:row>163</xdr:row>
      <xdr:rowOff>181559</xdr:rowOff>
    </xdr:to>
    <xdr:sp macro="" textlink="">
      <xdr:nvSpPr>
        <xdr:cNvPr id="26" name="CaixaDeTexto 25"/>
        <xdr:cNvSpPr txBox="1"/>
      </xdr:nvSpPr>
      <xdr:spPr>
        <a:xfrm>
          <a:off x="94085" y="48166953"/>
          <a:ext cx="16727065" cy="458756"/>
        </a:xfrm>
        <a:prstGeom prst="rect">
          <a:avLst/>
        </a:prstGeom>
        <a:solidFill>
          <a:schemeClr val="lt1"/>
        </a:solidFill>
        <a:ln w="2857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 b="1">
              <a:latin typeface="Book Antiqua" panose="02040602050305030304" pitchFamily="18" charset="0"/>
            </a:rPr>
            <a:t>Figura</a:t>
          </a:r>
          <a:r>
            <a:rPr lang="pt-PT" sz="1400" b="1" baseline="0">
              <a:latin typeface="Book Antiqua" panose="02040602050305030304" pitchFamily="18" charset="0"/>
            </a:rPr>
            <a:t> 2- SE WESA PARADISE (SAPÚ II)</a:t>
          </a:r>
          <a:endParaRPr lang="pt-PT" sz="1400" b="1">
            <a:latin typeface="Book Antiqua" panose="02040602050305030304" pitchFamily="18" charset="0"/>
          </a:endParaRPr>
        </a:p>
      </xdr:txBody>
    </xdr:sp>
    <xdr:clientData/>
  </xdr:twoCellAnchor>
  <xdr:twoCellAnchor>
    <xdr:from>
      <xdr:col>0</xdr:col>
      <xdr:colOff>257175</xdr:colOff>
      <xdr:row>144</xdr:row>
      <xdr:rowOff>77593</xdr:rowOff>
    </xdr:from>
    <xdr:to>
      <xdr:col>1</xdr:col>
      <xdr:colOff>219076</xdr:colOff>
      <xdr:row>160</xdr:row>
      <xdr:rowOff>135180</xdr:rowOff>
    </xdr:to>
    <xdr:pic>
      <xdr:nvPicPr>
        <xdr:cNvPr id="27" name="Imagem 26" descr="IMG_660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4902243"/>
          <a:ext cx="3895726" cy="3105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523875</xdr:colOff>
      <xdr:row>144</xdr:row>
      <xdr:rowOff>75899</xdr:rowOff>
    </xdr:from>
    <xdr:to>
      <xdr:col>4</xdr:col>
      <xdr:colOff>371139</xdr:colOff>
      <xdr:row>160</xdr:row>
      <xdr:rowOff>133351</xdr:rowOff>
    </xdr:to>
    <xdr:pic>
      <xdr:nvPicPr>
        <xdr:cNvPr id="28" name="Imagem 27" descr="IMG_659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4900549"/>
          <a:ext cx="5752764" cy="3105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1152525</xdr:colOff>
      <xdr:row>144</xdr:row>
      <xdr:rowOff>24153</xdr:rowOff>
    </xdr:from>
    <xdr:to>
      <xdr:col>7</xdr:col>
      <xdr:colOff>76200</xdr:colOff>
      <xdr:row>160</xdr:row>
      <xdr:rowOff>171451</xdr:rowOff>
    </xdr:to>
    <xdr:pic>
      <xdr:nvPicPr>
        <xdr:cNvPr id="29" name="Imagem 28" descr="IMG_659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44848803"/>
          <a:ext cx="4686300" cy="3195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1311018</xdr:colOff>
      <xdr:row>124</xdr:row>
      <xdr:rowOff>33304</xdr:rowOff>
    </xdr:from>
    <xdr:to>
      <xdr:col>2</xdr:col>
      <xdr:colOff>739775</xdr:colOff>
      <xdr:row>140</xdr:row>
      <xdr:rowOff>76200</xdr:rowOff>
    </xdr:to>
    <xdr:pic>
      <xdr:nvPicPr>
        <xdr:cNvPr id="31" name="Imagem 30" descr="C:\Users\antonio.handanga\Desktop\EUROBONDS\SE Vila Flor - Lote 02\FOTOGRAFIAS\DSC00085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018" y="41047954"/>
          <a:ext cx="4781807" cy="30908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952500</xdr:colOff>
      <xdr:row>124</xdr:row>
      <xdr:rowOff>12441</xdr:rowOff>
    </xdr:from>
    <xdr:to>
      <xdr:col>7</xdr:col>
      <xdr:colOff>574675</xdr:colOff>
      <xdr:row>140</xdr:row>
      <xdr:rowOff>38100</xdr:rowOff>
    </xdr:to>
    <xdr:pic>
      <xdr:nvPicPr>
        <xdr:cNvPr id="32" name="Imagem 31" descr="C:\Users\antonio.handanga\Desktop\EUROBONDS\SE Vila Flor - Lote 02\FOTOGRAFIAS\DSC00081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0" y="41027091"/>
          <a:ext cx="3784600" cy="30736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1422400</xdr:colOff>
      <xdr:row>124</xdr:row>
      <xdr:rowOff>63240</xdr:rowOff>
    </xdr:from>
    <xdr:to>
      <xdr:col>5</xdr:col>
      <xdr:colOff>1155700</xdr:colOff>
      <xdr:row>139</xdr:row>
      <xdr:rowOff>190499</xdr:rowOff>
    </xdr:to>
    <xdr:pic>
      <xdr:nvPicPr>
        <xdr:cNvPr id="33" name="Imagem 32" descr="C:\Users\antonio.handanga\Desktop\EUROBONDS\SE Vila Flor - Lote 02\FOTOGRAFIAS\DSC00083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3700" y="41077890"/>
          <a:ext cx="4133850" cy="29847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367044</xdr:colOff>
      <xdr:row>35</xdr:row>
      <xdr:rowOff>76200</xdr:rowOff>
    </xdr:from>
    <xdr:to>
      <xdr:col>6</xdr:col>
      <xdr:colOff>247649</xdr:colOff>
      <xdr:row>45</xdr:row>
      <xdr:rowOff>95250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542925</xdr:colOff>
      <xdr:row>74</xdr:row>
      <xdr:rowOff>15788</xdr:rowOff>
    </xdr:from>
    <xdr:to>
      <xdr:col>5</xdr:col>
      <xdr:colOff>1419225</xdr:colOff>
      <xdr:row>83</xdr:row>
      <xdr:rowOff>200025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78442</xdr:colOff>
      <xdr:row>120</xdr:row>
      <xdr:rowOff>67234</xdr:rowOff>
    </xdr:from>
    <xdr:to>
      <xdr:col>8</xdr:col>
      <xdr:colOff>0</xdr:colOff>
      <xdr:row>128</xdr:row>
      <xdr:rowOff>515470</xdr:rowOff>
    </xdr:to>
    <xdr:sp macro="" textlink="">
      <xdr:nvSpPr>
        <xdr:cNvPr id="4" name="CaixaDeTexto 3"/>
        <xdr:cNvSpPr txBox="1"/>
      </xdr:nvSpPr>
      <xdr:spPr>
        <a:xfrm>
          <a:off x="78442" y="34690609"/>
          <a:ext cx="14818658" cy="16579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ook Antiqua" pitchFamily="18" charset="0"/>
              <a:ea typeface="+mn-ea"/>
              <a:cs typeface="+mn-cs"/>
            </a:rPr>
            <a:t>- Ate a data presente não foi ligada a Paróquia - Complexo Escolar Nossa Sra.  de Africa 4024, por falta de  postoletes e portinholas;</a:t>
          </a:r>
        </a:p>
        <a:p>
          <a:endParaRPr lang="pt-PT" sz="1400" b="1" u="none" baseline="0">
            <a:solidFill>
              <a:sysClr val="windowText" lastClr="000000"/>
            </a:solidFill>
            <a:latin typeface="Book Antiqua" pitchFamily="18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400" b="0" i="0" u="none" strike="noStrike">
              <a:solidFill>
                <a:srgbClr val="000000"/>
              </a:solidFill>
              <a:effectLst/>
              <a:latin typeface="Book Antiqua" panose="02040602050305030304" pitchFamily="18" charset="0"/>
            </a:rPr>
            <a:t>- Falta de viaturas de apoio para o acompanhamento pontual das Obras. </a:t>
          </a:r>
          <a:r>
            <a:rPr lang="pt-PT" sz="1400"/>
            <a:t> </a:t>
          </a:r>
          <a:endParaRPr kumimoji="0" lang="pt-PT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 Antiqua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400" b="0" u="none">
            <a:solidFill>
              <a:sysClr val="windowText" lastClr="000000"/>
            </a:solidFill>
            <a:latin typeface="Book Antiqua" pitchFamily="18" charset="0"/>
          </a:endParaRPr>
        </a:p>
      </xdr:txBody>
    </xdr:sp>
    <xdr:clientData/>
  </xdr:twoCellAnchor>
  <xdr:twoCellAnchor>
    <xdr:from>
      <xdr:col>0</xdr:col>
      <xdr:colOff>142875</xdr:colOff>
      <xdr:row>87</xdr:row>
      <xdr:rowOff>145676</xdr:rowOff>
    </xdr:from>
    <xdr:to>
      <xdr:col>8</xdr:col>
      <xdr:colOff>0</xdr:colOff>
      <xdr:row>118</xdr:row>
      <xdr:rowOff>89647</xdr:rowOff>
    </xdr:to>
    <xdr:sp macro="" textlink="">
      <xdr:nvSpPr>
        <xdr:cNvPr id="5" name="CaixaDeTexto 4"/>
        <xdr:cNvSpPr txBox="1"/>
      </xdr:nvSpPr>
      <xdr:spPr>
        <a:xfrm>
          <a:off x="142875" y="28415876"/>
          <a:ext cx="14754225" cy="58494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t-PT" sz="1600" b="1">
              <a:latin typeface="Book Antiqua" pitchFamily="18" charset="0"/>
            </a:rPr>
            <a:t>FUNDA</a:t>
          </a:r>
          <a:r>
            <a:rPr lang="pt-PT" sz="1600" b="1" baseline="0">
              <a:latin typeface="Book Antiqua" pitchFamily="18" charset="0"/>
            </a:rPr>
            <a:t> - LOTE 1</a:t>
          </a:r>
        </a:p>
        <a:p>
          <a:endParaRPr lang="pt-PT" sz="1400" baseline="0">
            <a:latin typeface="Book Antiqua" pitchFamily="18" charset="0"/>
          </a:endParaRPr>
        </a:p>
        <a:p>
          <a:r>
            <a:rPr lang="pt-PT" sz="1400" b="1" u="sng" baseline="0">
              <a:latin typeface="Book Antiqua" pitchFamily="18" charset="0"/>
            </a:rPr>
            <a:t>1º - PT Consolata: </a:t>
          </a:r>
        </a:p>
        <a:p>
          <a:endParaRPr lang="pt-PT" sz="1400" b="1" u="sng" baseline="0">
            <a:latin typeface="Book Antiqua" pitchFamily="18" charset="0"/>
          </a:endParaRPr>
        </a:p>
        <a:p>
          <a:r>
            <a:rPr lang="pt-PT" sz="1400" baseline="0">
              <a:latin typeface="Book Antiqua" pitchFamily="18" charset="0"/>
            </a:rPr>
            <a:t>-  Obra concluida, sendo 328 residências energizadas das quais 325 monofasicas  e 03 trifasicas;  </a:t>
          </a:r>
          <a:endParaRPr lang="pt-PT" sz="1400">
            <a:latin typeface="Book Antiqua" pitchFamily="18" charset="0"/>
          </a:endParaRPr>
        </a:p>
        <a:p>
          <a:endParaRPr lang="pt-PT" sz="1400" b="1" u="sng">
            <a:latin typeface="Book Antiqua" pitchFamily="18" charset="0"/>
          </a:endParaRPr>
        </a:p>
        <a:p>
          <a:r>
            <a:rPr lang="pt-PT" sz="1400" b="1" u="sng">
              <a:latin typeface="Book Antiqua" pitchFamily="18" charset="0"/>
            </a:rPr>
            <a:t>2º - PT Vila Candengue:</a:t>
          </a:r>
        </a:p>
        <a:p>
          <a:endParaRPr lang="pt-PT" sz="1400" b="1" u="sng">
            <a:latin typeface="Book Antiqua" pitchFamily="18" charset="0"/>
          </a:endParaRPr>
        </a:p>
        <a:p>
          <a:r>
            <a:rPr lang="pt-PT" sz="1400" b="0" u="none">
              <a:latin typeface="Book Antiqua" pitchFamily="18" charset="0"/>
            </a:rPr>
            <a:t>-</a:t>
          </a:r>
          <a:r>
            <a:rPr lang="pt-PT" sz="1400" b="0" u="none" baseline="0">
              <a:latin typeface="Book Antiqua" pitchFamily="18" charset="0"/>
            </a:rPr>
            <a:t> Ligações domiciliares executados  (98%);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ook Antiqua" pitchFamily="18" charset="0"/>
              <a:ea typeface="+mn-ea"/>
              <a:cs typeface="+mn-cs"/>
            </a:rPr>
            <a:t>Foram energizados 144 casas das quais 143 monof. e 01 trifasico.</a:t>
          </a:r>
        </a:p>
        <a:p>
          <a:endParaRPr lang="pt-PT" sz="1400" b="0" u="none" baseline="0">
            <a:latin typeface="Book Antiqua" pitchFamily="18" charset="0"/>
          </a:endParaRPr>
        </a:p>
        <a:p>
          <a:r>
            <a:rPr lang="pt-PT" sz="1400" b="0" u="none" baseline="0">
              <a:latin typeface="Book Antiqua" pitchFamily="18" charset="0"/>
            </a:rPr>
            <a:t>OBS: Ate a data presente não foi ligada a Paróquia - Complexo Escolar Nossa Sra.  de Africa 4024, por falta de condições (postoletes e portinholas);</a:t>
          </a:r>
        </a:p>
        <a:p>
          <a:endParaRPr lang="pt-PT" sz="1400" b="0" u="none" baseline="0">
            <a:latin typeface="Book Antiqua" pitchFamily="18" charset="0"/>
          </a:endParaRPr>
        </a:p>
        <a:p>
          <a:r>
            <a:rPr lang="pt-PT" sz="1400" b="1" u="none" baseline="0">
              <a:latin typeface="Book Antiqua" pitchFamily="18" charset="0"/>
            </a:rPr>
            <a:t>Vila candengue Angisat</a:t>
          </a:r>
          <a:r>
            <a:rPr lang="pt-PT" sz="1400" b="0" u="none" baseline="0">
              <a:latin typeface="Book Antiqua" pitchFamily="18" charset="0"/>
            </a:rPr>
            <a:t>: Em curso  o processo de abertura de covas para implantação de Postes de Média e Baixa Tensão. </a:t>
          </a:r>
        </a:p>
        <a:p>
          <a:endParaRPr lang="pt-PT" sz="1400" b="0" u="none">
            <a:latin typeface="Book Antiqua" pitchFamily="18" charset="0"/>
          </a:endParaRPr>
        </a:p>
        <a:p>
          <a:r>
            <a:rPr lang="pt-PT" sz="1400" b="0" u="none">
              <a:latin typeface="Book Antiqua" pitchFamily="18" charset="0"/>
            </a:rPr>
            <a:t>- </a:t>
          </a:r>
          <a:r>
            <a:rPr lang="pt-PT" sz="1400" b="0" u="none" baseline="0">
              <a:latin typeface="Book Antiqua" pitchFamily="18" charset="0"/>
            </a:rPr>
            <a:t> </a:t>
          </a:r>
          <a:r>
            <a:rPr lang="pt-PT" sz="1400" b="1" u="sng">
              <a:solidFill>
                <a:schemeClr val="dk1"/>
              </a:solidFill>
              <a:latin typeface="Book Antiqua" pitchFamily="18" charset="0"/>
              <a:ea typeface="+mn-ea"/>
              <a:cs typeface="+mn-cs"/>
            </a:rPr>
            <a:t>2º - PT Casa Pia:</a:t>
          </a:r>
        </a:p>
        <a:p>
          <a:endParaRPr lang="pt-PT" sz="1400" b="1" u="sng">
            <a:solidFill>
              <a:schemeClr val="dk1"/>
            </a:solidFill>
            <a:latin typeface="Book Antiqua" pitchFamily="18" charset="0"/>
            <a:ea typeface="+mn-ea"/>
            <a:cs typeface="+mn-cs"/>
          </a:endParaRPr>
        </a:p>
        <a:p>
          <a:r>
            <a:rPr lang="pt-PT" sz="1400" b="0" u="none" baseline="0">
              <a:latin typeface="Book Antiqua" pitchFamily="18" charset="0"/>
            </a:rPr>
            <a:t>- Em curso o processo de cadastramento  e a criação  de condições para ligações domicialiares.</a:t>
          </a:r>
        </a:p>
        <a:p>
          <a:endParaRPr lang="pt-PT" sz="1400" b="0" u="none" baseline="0">
            <a:latin typeface="Book Antiqua" pitchFamily="18" charset="0"/>
          </a:endParaRPr>
        </a:p>
        <a:p>
          <a:r>
            <a:rPr lang="pt-PT" sz="1600" b="1" u="none" baseline="0">
              <a:solidFill>
                <a:sysClr val="windowText" lastClr="000000"/>
              </a:solidFill>
              <a:latin typeface="Book Antiqua" pitchFamily="18" charset="0"/>
            </a:rPr>
            <a:t>PANGUILA - LOTE 5 (Sector 11)</a:t>
          </a:r>
        </a:p>
        <a:p>
          <a:endParaRPr lang="pt-PT" sz="1400" b="0" u="none" baseline="0">
            <a:solidFill>
              <a:srgbClr val="FF0000"/>
            </a:solidFill>
            <a:latin typeface="Book Antiqua" pitchFamily="18" charset="0"/>
          </a:endParaRPr>
        </a:p>
        <a:p>
          <a:r>
            <a:rPr lang="pt-PT" sz="1400" b="0" u="none" baseline="0">
              <a:solidFill>
                <a:sysClr val="windowText" lastClr="000000"/>
              </a:solidFill>
              <a:latin typeface="Book Antiqua" pitchFamily="18" charset="0"/>
            </a:rPr>
            <a:t>-  Obra Concluida e Recepçionada provisóriamente;</a:t>
          </a:r>
        </a:p>
        <a:p>
          <a:r>
            <a:rPr lang="pt-PT" sz="1400" b="0" u="none" baseline="0">
              <a:solidFill>
                <a:sysClr val="windowText" lastClr="000000"/>
              </a:solidFill>
              <a:latin typeface="Book Antiqua" pitchFamily="18" charset="0"/>
            </a:rPr>
            <a:t> </a:t>
          </a:r>
        </a:p>
        <a:p>
          <a:r>
            <a:rPr lang="pt-PT" sz="1400" b="0" u="none" baseline="0">
              <a:solidFill>
                <a:sysClr val="windowText" lastClr="000000"/>
              </a:solidFill>
              <a:latin typeface="Book Antiqua" pitchFamily="18" charset="0"/>
            </a:rPr>
            <a:t>Nota: Recomendamos   o empreiteiro para tratar da  vedação dos cinco armários por uma questão de segurança contra os vandalos, situação pendente ate o momento.. </a:t>
          </a:r>
        </a:p>
        <a:p>
          <a:endParaRPr lang="pt-PT" sz="1400" b="0" u="none" baseline="0">
            <a:solidFill>
              <a:srgbClr val="FF0000"/>
            </a:solidFill>
            <a:latin typeface="Book Antiqua" pitchFamily="18" charset="0"/>
          </a:endParaRPr>
        </a:p>
        <a:p>
          <a:endParaRPr lang="pt-PT" sz="1400" b="0" u="none" baseline="0">
            <a:solidFill>
              <a:srgbClr val="FF0000"/>
            </a:solidFill>
            <a:latin typeface="Book Antiqua" pitchFamily="18" charset="0"/>
          </a:endParaRPr>
        </a:p>
      </xdr:txBody>
    </xdr:sp>
    <xdr:clientData/>
  </xdr:twoCellAnchor>
  <xdr:twoCellAnchor>
    <xdr:from>
      <xdr:col>0</xdr:col>
      <xdr:colOff>0</xdr:colOff>
      <xdr:row>130</xdr:row>
      <xdr:rowOff>190499</xdr:rowOff>
    </xdr:from>
    <xdr:to>
      <xdr:col>8</xdr:col>
      <xdr:colOff>0</xdr:colOff>
      <xdr:row>134</xdr:row>
      <xdr:rowOff>100852</xdr:rowOff>
    </xdr:to>
    <xdr:sp macro="" textlink="">
      <xdr:nvSpPr>
        <xdr:cNvPr id="6" name="CaixaDeTexto 5"/>
        <xdr:cNvSpPr txBox="1"/>
      </xdr:nvSpPr>
      <xdr:spPr>
        <a:xfrm>
          <a:off x="0" y="36785549"/>
          <a:ext cx="14897100" cy="672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pt-PT" sz="1400" b="0" u="none">
            <a:solidFill>
              <a:sysClr val="windowText" lastClr="000000"/>
            </a:solidFill>
            <a:latin typeface="Book Antiqua" pitchFamily="18" charset="0"/>
          </a:endParaRPr>
        </a:p>
      </xdr:txBody>
    </xdr:sp>
    <xdr:clientData/>
  </xdr:twoCellAnchor>
  <xdr:oneCellAnchor>
    <xdr:from>
      <xdr:col>0</xdr:col>
      <xdr:colOff>79448</xdr:colOff>
      <xdr:row>0</xdr:row>
      <xdr:rowOff>190499</xdr:rowOff>
    </xdr:from>
    <xdr:ext cx="1549327" cy="742951"/>
    <xdr:pic>
      <xdr:nvPicPr>
        <xdr:cNvPr id="7" name="Imagem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8" y="190499"/>
          <a:ext cx="1549327" cy="74295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0</xdr:col>
      <xdr:colOff>79448</xdr:colOff>
      <xdr:row>47</xdr:row>
      <xdr:rowOff>190499</xdr:rowOff>
    </xdr:from>
    <xdr:ext cx="1549327" cy="742951"/>
    <xdr:pic>
      <xdr:nvPicPr>
        <xdr:cNvPr id="8" name="Imagem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8" y="14697074"/>
          <a:ext cx="1549327" cy="74295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1343024</xdr:colOff>
      <xdr:row>32</xdr:row>
      <xdr:rowOff>134328</xdr:rowOff>
    </xdr:from>
    <xdr:to>
      <xdr:col>6</xdr:col>
      <xdr:colOff>1247774</xdr:colOff>
      <xdr:row>46</xdr:row>
      <xdr:rowOff>66675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549327" cy="742951"/>
    <xdr:pic>
      <xdr:nvPicPr>
        <xdr:cNvPr id="3" name="Imagem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49327" cy="74295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161925</xdr:rowOff>
    </xdr:from>
    <xdr:ext cx="1076325" cy="742951"/>
    <xdr:pic>
      <xdr:nvPicPr>
        <xdr:cNvPr id="3" name="Image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1925"/>
          <a:ext cx="1076325" cy="74295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twoCellAnchor>
    <xdr:from>
      <xdr:col>4</xdr:col>
      <xdr:colOff>0</xdr:colOff>
      <xdr:row>31</xdr:row>
      <xdr:rowOff>0</xdr:rowOff>
    </xdr:from>
    <xdr:to>
      <xdr:col>7</xdr:col>
      <xdr:colOff>161925</xdr:colOff>
      <xdr:row>43</xdr:row>
      <xdr:rowOff>19051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112947</xdr:colOff>
      <xdr:row>73</xdr:row>
      <xdr:rowOff>44909</xdr:rowOff>
    </xdr:from>
    <xdr:to>
      <xdr:col>14</xdr:col>
      <xdr:colOff>404527</xdr:colOff>
      <xdr:row>90</xdr:row>
      <xdr:rowOff>115403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12947" y="4073984"/>
          <a:ext cx="8825980" cy="3375669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0</xdr:col>
      <xdr:colOff>94085</xdr:colOff>
      <xdr:row>90</xdr:row>
      <xdr:rowOff>191277</xdr:rowOff>
    </xdr:from>
    <xdr:to>
      <xdr:col>7</xdr:col>
      <xdr:colOff>272143</xdr:colOff>
      <xdr:row>108</xdr:row>
      <xdr:rowOff>26048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4085" y="7525527"/>
          <a:ext cx="4445258" cy="3263771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7</xdr:col>
      <xdr:colOff>369337</xdr:colOff>
      <xdr:row>91</xdr:row>
      <xdr:rowOff>22938</xdr:rowOff>
    </xdr:from>
    <xdr:to>
      <xdr:col>14</xdr:col>
      <xdr:colOff>489469</xdr:colOff>
      <xdr:row>108</xdr:row>
      <xdr:rowOff>52096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4636537" y="7547688"/>
          <a:ext cx="4387332" cy="3267658"/>
        </a:xfrm>
        <a:prstGeom prst="rect">
          <a:avLst/>
        </a:prstGeom>
        <a:solidFill>
          <a:schemeClr val="lt1"/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>
    <xdr:from>
      <xdr:col>0</xdr:col>
      <xdr:colOff>126241</xdr:colOff>
      <xdr:row>70</xdr:row>
      <xdr:rowOff>97305</xdr:rowOff>
    </xdr:from>
    <xdr:to>
      <xdr:col>14</xdr:col>
      <xdr:colOff>408103</xdr:colOff>
      <xdr:row>72</xdr:row>
      <xdr:rowOff>162883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26241" y="3535830"/>
          <a:ext cx="8816262" cy="465628"/>
        </a:xfrm>
        <a:prstGeom prst="rect">
          <a:avLst/>
        </a:prstGeom>
        <a:solidFill>
          <a:schemeClr val="lt1"/>
        </a:solidFill>
        <a:ln w="2857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600" b="1">
              <a:latin typeface="Book Antiqua" panose="02040602050305030304" pitchFamily="18" charset="0"/>
            </a:rPr>
            <a:t>Figura</a:t>
          </a:r>
          <a:r>
            <a:rPr lang="pt-PT" sz="1600" b="1" baseline="0">
              <a:latin typeface="Book Antiqua" panose="02040602050305030304" pitchFamily="18" charset="0"/>
            </a:rPr>
            <a:t> 1- </a:t>
          </a:r>
          <a:r>
            <a:rPr lang="pt-PT" sz="1600" b="0" baseline="0">
              <a:latin typeface="Book Antiqua" panose="02040602050305030304" pitchFamily="18" charset="0"/>
            </a:rPr>
            <a:t> Trabalhos na LMT Cahezo</a:t>
          </a:r>
          <a:endParaRPr lang="pt-PT" sz="1600" b="0">
            <a:latin typeface="Book Antiqua" panose="02040602050305030304" pitchFamily="18" charset="0"/>
          </a:endParaRPr>
        </a:p>
      </xdr:txBody>
    </xdr:sp>
    <xdr:clientData/>
  </xdr:twoCellAnchor>
  <xdr:twoCellAnchor>
    <xdr:from>
      <xdr:col>0</xdr:col>
      <xdr:colOff>94085</xdr:colOff>
      <xdr:row>108</xdr:row>
      <xdr:rowOff>103803</xdr:rowOff>
    </xdr:from>
    <xdr:to>
      <xdr:col>14</xdr:col>
      <xdr:colOff>506976</xdr:colOff>
      <xdr:row>110</xdr:row>
      <xdr:rowOff>181559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94085" y="10867053"/>
          <a:ext cx="8947291" cy="468281"/>
        </a:xfrm>
        <a:prstGeom prst="rect">
          <a:avLst/>
        </a:prstGeom>
        <a:solidFill>
          <a:schemeClr val="lt1"/>
        </a:solidFill>
        <a:ln w="2857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600" b="1">
              <a:solidFill>
                <a:schemeClr val="dk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Figura</a:t>
          </a:r>
          <a:r>
            <a:rPr lang="pt-PT" sz="1600" b="1" baseline="0">
              <a:solidFill>
                <a:schemeClr val="dk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2- </a:t>
          </a:r>
          <a:r>
            <a:rPr lang="pt-PT" sz="1600" b="0" baseline="0">
              <a:solidFill>
                <a:schemeClr val="dk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Implementação de  postes de MT (  )</a:t>
          </a:r>
          <a:endParaRPr lang="pt-PT" sz="2400">
            <a:effectLst/>
            <a:latin typeface="Book Antiqua" panose="02040602050305030304" pitchFamily="18" charset="0"/>
          </a:endParaRPr>
        </a:p>
        <a:p>
          <a:pPr algn="ctr"/>
          <a:endParaRPr lang="pt-PT" sz="1800" b="0">
            <a:latin typeface="Book Antiqua" panose="02040602050305030304" pitchFamily="18" charset="0"/>
          </a:endParaRPr>
        </a:p>
      </xdr:txBody>
    </xdr:sp>
    <xdr:clientData/>
  </xdr:twoCellAnchor>
  <xdr:twoCellAnchor>
    <xdr:from>
      <xdr:col>8</xdr:col>
      <xdr:colOff>104936</xdr:colOff>
      <xdr:row>73</xdr:row>
      <xdr:rowOff>127442</xdr:rowOff>
    </xdr:from>
    <xdr:to>
      <xdr:col>14</xdr:col>
      <xdr:colOff>293329</xdr:colOff>
      <xdr:row>90</xdr:row>
      <xdr:rowOff>26263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4981736" y="4156517"/>
          <a:ext cx="3845993" cy="32039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0</xdr:col>
      <xdr:colOff>152400</xdr:colOff>
      <xdr:row>73</xdr:row>
      <xdr:rowOff>57150</xdr:rowOff>
    </xdr:from>
    <xdr:to>
      <xdr:col>2</xdr:col>
      <xdr:colOff>1952624</xdr:colOff>
      <xdr:row>90</xdr:row>
      <xdr:rowOff>142880</xdr:rowOff>
    </xdr:to>
    <xdr:pic>
      <xdr:nvPicPr>
        <xdr:cNvPr id="13" name="Imagem 12" descr="Uma imagem com tijolo, material de construção&#10;&#10;Descrição gerada automaticamente">
          <a:extLst>
            <a:ext uri="{FF2B5EF4-FFF2-40B4-BE49-F238E27FC236}">
              <a16:creationId xmlns:a16="http://schemas.microsoft.com/office/drawing/2014/main" id="{5966CE05-C6AA-40E8-8635-88088F1D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14397" y="3324228"/>
          <a:ext cx="3324230" cy="48482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142874</xdr:colOff>
      <xdr:row>73</xdr:row>
      <xdr:rowOff>38103</xdr:rowOff>
    </xdr:from>
    <xdr:to>
      <xdr:col>21</xdr:col>
      <xdr:colOff>161925</xdr:colOff>
      <xdr:row>90</xdr:row>
      <xdr:rowOff>104775</xdr:rowOff>
    </xdr:to>
    <xdr:pic>
      <xdr:nvPicPr>
        <xdr:cNvPr id="14" name="Imagem 13" descr="Uma imagem com exterior&#10;&#10;Descrição gerada automaticamente">
          <a:extLst>
            <a:ext uri="{FF2B5EF4-FFF2-40B4-BE49-F238E27FC236}">
              <a16:creationId xmlns:a16="http://schemas.microsoft.com/office/drawing/2014/main" id="{FAB86839-3D30-4DB7-A8E5-428C45133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76851" y="3810001"/>
          <a:ext cx="3305172" cy="381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171449</xdr:colOff>
      <xdr:row>91</xdr:row>
      <xdr:rowOff>57153</xdr:rowOff>
    </xdr:from>
    <xdr:to>
      <xdr:col>2</xdr:col>
      <xdr:colOff>1409700</xdr:colOff>
      <xdr:row>108</xdr:row>
      <xdr:rowOff>9527</xdr:rowOff>
    </xdr:to>
    <xdr:pic>
      <xdr:nvPicPr>
        <xdr:cNvPr id="15" name="Imagem 14" descr="Uma imagem com exterior&#10;&#10;Descrição gerada automaticamente">
          <a:extLst>
            <a:ext uri="{FF2B5EF4-FFF2-40B4-BE49-F238E27FC236}">
              <a16:creationId xmlns:a16="http://schemas.microsoft.com/office/drawing/2014/main" id="{EA7F2AE9-894B-44D5-9C82-F97094FD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19138" y="7034214"/>
          <a:ext cx="3190874" cy="42862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466723</xdr:colOff>
      <xdr:row>91</xdr:row>
      <xdr:rowOff>99332</xdr:rowOff>
    </xdr:from>
    <xdr:to>
      <xdr:col>21</xdr:col>
      <xdr:colOff>523875</xdr:colOff>
      <xdr:row>107</xdr:row>
      <xdr:rowOff>171450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EA2F19B-FA09-4A58-A271-92D17E7A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64602" y="7093403"/>
          <a:ext cx="3120118" cy="4181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110</xdr:row>
      <xdr:rowOff>228600</xdr:rowOff>
    </xdr:from>
    <xdr:to>
      <xdr:col>5</xdr:col>
      <xdr:colOff>495300</xdr:colOff>
      <xdr:row>127</xdr:row>
      <xdr:rowOff>66675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D01DD5D6-659C-45FC-9DBC-A5E17AC01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11382375"/>
          <a:ext cx="8924925" cy="3114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LACTORIO%20DOS%20CHEFES%20DE%20PROJECTOS\ENG&#186;%20BUAQUE%20%20LOTE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LACTORIO%20DOS%20CHEFES%20DE%20PROJECTOS\Eng&#186;%20BUAQUE%20Eurobonds%20Lote%2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LACTORIOS%20CPS%20%20JANEIRO%20E%20FEVEREIRO%202022\RELAT&#211;RIO%20EUROBONDS%20Lote%2002%20e%20%2006%20Felix%20Andang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ue.cassumala/Documents/GRAFICO%20LOTE%20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sue.cassumala\Downloads\Relatorio%20MINEA%20do%20M&#234;s%20do%20Janeiro%202020-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LACTORIOS%20CPS%20%20JANEIRO%20E%20FEVEREIRO%202022\ENG&#186;%20DOMINGOS%20RELACTORIO%20-%20MINE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LACTORIO%20DOS%20CHEFES%20DE%20PROJECTOS\CP%20ENG&#186;%20VALERIA%20MBANZA%20C\MINIEA%20REPORTY%20JAN%20E%20FEV%20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ue.cassumala/Desktop/GRAFICO%20CANGANDA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1"/>
      <sheetName val="Parte 2"/>
      <sheetName val="Parte 3"/>
    </sheetNames>
    <sheetDataSet>
      <sheetData sheetId="0">
        <row r="37">
          <cell r="C37" t="str">
            <v>Previsto</v>
          </cell>
          <cell r="D37" t="str">
            <v>Executado</v>
          </cell>
          <cell r="E37" t="str">
            <v>Pendente</v>
          </cell>
          <cell r="F37" t="str">
            <v>Concluído %</v>
          </cell>
        </row>
        <row r="38">
          <cell r="A38" t="str">
            <v xml:space="preserve">Adiantamento </v>
          </cell>
          <cell r="B38">
            <v>0</v>
          </cell>
          <cell r="C38">
            <v>1260024141.76</v>
          </cell>
          <cell r="D38">
            <v>1260024141.76</v>
          </cell>
          <cell r="E38">
            <v>0</v>
          </cell>
          <cell r="F38">
            <v>1</v>
          </cell>
        </row>
        <row r="39">
          <cell r="A39" t="str">
            <v>Fornecimentos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 t="e">
            <v>#DIV/0!</v>
          </cell>
        </row>
        <row r="40">
          <cell r="A40" t="str">
            <v>Montagem e Serviços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 t="e">
            <v>#DIV/0!</v>
          </cell>
        </row>
        <row r="41">
          <cell r="A41" t="str">
            <v>Outros Custos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 t="e">
            <v>#DIV/0!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1"/>
      <sheetName val="Parte 2"/>
      <sheetName val="Parte 3"/>
    </sheetNames>
    <sheetDataSet>
      <sheetData sheetId="0">
        <row r="37">
          <cell r="C37" t="str">
            <v>Previsto</v>
          </cell>
          <cell r="D37" t="str">
            <v>Executado</v>
          </cell>
          <cell r="E37" t="str">
            <v>Pendente</v>
          </cell>
          <cell r="F37" t="str">
            <v>Concluído %</v>
          </cell>
        </row>
        <row r="38">
          <cell r="A38" t="str">
            <v xml:space="preserve">Adiantamento </v>
          </cell>
          <cell r="B38">
            <v>0</v>
          </cell>
          <cell r="C38">
            <v>1244129059</v>
          </cell>
          <cell r="D38">
            <v>1244129059</v>
          </cell>
          <cell r="E38">
            <v>0</v>
          </cell>
          <cell r="F38">
            <v>1</v>
          </cell>
        </row>
        <row r="39">
          <cell r="A39" t="str">
            <v>Fornecimentos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 t="e">
            <v>#DIV/0!</v>
          </cell>
        </row>
        <row r="40">
          <cell r="A40" t="str">
            <v>Montagem e Serviços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 t="e">
            <v>#DIV/0!</v>
          </cell>
        </row>
        <row r="41">
          <cell r="A41" t="str">
            <v>Outros Custos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 t="e">
            <v>#DIV/0!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1"/>
      <sheetName val="Parte 2"/>
      <sheetName val="Parte 3"/>
    </sheetNames>
    <sheetDataSet>
      <sheetData sheetId="0">
        <row r="38">
          <cell r="C38" t="str">
            <v>Previsto</v>
          </cell>
          <cell r="D38" t="str">
            <v>Executado</v>
          </cell>
          <cell r="E38" t="str">
            <v>Pendente</v>
          </cell>
          <cell r="F38" t="str">
            <v>Concluído %</v>
          </cell>
        </row>
        <row r="39">
          <cell r="A39" t="str">
            <v>Adiantamento (AKZ)</v>
          </cell>
          <cell r="B39">
            <v>0</v>
          </cell>
          <cell r="C39">
            <v>1272600384</v>
          </cell>
          <cell r="D39">
            <v>567825959.46000004</v>
          </cell>
          <cell r="E39">
            <v>704774424.53999996</v>
          </cell>
          <cell r="F39">
            <v>0.44619345286949091</v>
          </cell>
        </row>
        <row r="40">
          <cell r="A40" t="str">
            <v>Fornecimentos (AKZ)</v>
          </cell>
          <cell r="B40">
            <v>0</v>
          </cell>
          <cell r="C40">
            <v>16069923532.74</v>
          </cell>
          <cell r="D40">
            <v>0</v>
          </cell>
          <cell r="E40">
            <v>16069923532.74</v>
          </cell>
          <cell r="F40">
            <v>0</v>
          </cell>
        </row>
        <row r="41">
          <cell r="A41" t="str">
            <v>Montagem e Serviços (AKZ)</v>
          </cell>
          <cell r="B41">
            <v>0</v>
          </cell>
          <cell r="C41">
            <v>4604877375.8900003</v>
          </cell>
          <cell r="D41">
            <v>0</v>
          </cell>
          <cell r="E41">
            <v>4604877375.8900003</v>
          </cell>
          <cell r="F41">
            <v>0</v>
          </cell>
        </row>
        <row r="42">
          <cell r="A42" t="str">
            <v>Outros Custos (AKZ)</v>
          </cell>
          <cell r="B42">
            <v>0</v>
          </cell>
          <cell r="C42">
            <v>1597799475.3800001</v>
          </cell>
          <cell r="D42">
            <v>0</v>
          </cell>
          <cell r="E42">
            <v>1597799475.3800001</v>
          </cell>
          <cell r="F42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</sheetNames>
    <sheetDataSet>
      <sheetData sheetId="0">
        <row r="5">
          <cell r="D5"/>
          <cell r="E5"/>
          <cell r="F5"/>
          <cell r="G5"/>
          <cell r="H5"/>
          <cell r="I5"/>
          <cell r="J5"/>
        </row>
        <row r="6">
          <cell r="D6"/>
          <cell r="E6" t="str">
            <v>Previsto</v>
          </cell>
          <cell r="F6" t="str">
            <v>Executado</v>
          </cell>
          <cell r="G6" t="str">
            <v>Pendente</v>
          </cell>
          <cell r="H6" t="str">
            <v>Concluído %</v>
          </cell>
          <cell r="I6" t="str">
            <v>Observações</v>
          </cell>
          <cell r="J6"/>
        </row>
        <row r="7">
          <cell r="C7" t="str">
            <v>Adiantamento (AKZ)</v>
          </cell>
          <cell r="D7"/>
          <cell r="E7">
            <v>1407344455.1700001</v>
          </cell>
          <cell r="F7">
            <v>1407344455.1700001</v>
          </cell>
          <cell r="G7">
            <v>0</v>
          </cell>
          <cell r="H7">
            <v>1</v>
          </cell>
          <cell r="I7"/>
          <cell r="J7"/>
        </row>
        <row r="8">
          <cell r="C8" t="str">
            <v>Fornecimentos (AKZ)</v>
          </cell>
          <cell r="D8"/>
          <cell r="E8">
            <v>7080903872.8999996</v>
          </cell>
          <cell r="F8">
            <v>769617170.36000001</v>
          </cell>
          <cell r="G8">
            <v>6311286702.54</v>
          </cell>
          <cell r="H8">
            <v>0.10868911429591285</v>
          </cell>
          <cell r="I8"/>
          <cell r="J8"/>
        </row>
        <row r="9">
          <cell r="C9" t="str">
            <v>Montagem e Serviços (AKZ)</v>
          </cell>
          <cell r="D9"/>
          <cell r="E9">
            <v>1485530177.3399999</v>
          </cell>
          <cell r="F9">
            <v>663576687.25999999</v>
          </cell>
          <cell r="G9">
            <v>821953490.07999992</v>
          </cell>
          <cell r="H9">
            <v>0.44669350874325875</v>
          </cell>
          <cell r="I9"/>
          <cell r="J9"/>
        </row>
        <row r="10">
          <cell r="C10" t="str">
            <v>Outros Custos (AKZ)</v>
          </cell>
          <cell r="D10"/>
          <cell r="E10">
            <v>783961916.23000002</v>
          </cell>
          <cell r="F10">
            <v>0</v>
          </cell>
          <cell r="G10">
            <v>783961916.23000002</v>
          </cell>
          <cell r="H10">
            <v>0</v>
          </cell>
          <cell r="I10"/>
          <cell r="J10"/>
        </row>
        <row r="11">
          <cell r="C11"/>
          <cell r="D11"/>
          <cell r="E11"/>
          <cell r="F11"/>
          <cell r="G11"/>
          <cell r="H11"/>
          <cell r="I11"/>
          <cell r="J11"/>
        </row>
        <row r="12">
          <cell r="C12" t="str">
            <v>Total</v>
          </cell>
          <cell r="D12"/>
          <cell r="E12">
            <v>9350395966.4699993</v>
          </cell>
          <cell r="F12">
            <v>2840538312.79</v>
          </cell>
          <cell r="G12">
            <v>6509857653.6799994</v>
          </cell>
          <cell r="H12"/>
          <cell r="I12"/>
          <cell r="J12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1"/>
      <sheetName val="Parte 2"/>
      <sheetName val="Parte 3"/>
      <sheetName val="Parte 4"/>
    </sheetNames>
    <sheetDataSet>
      <sheetData sheetId="0">
        <row r="37">
          <cell r="C37" t="str">
            <v>Previsto</v>
          </cell>
          <cell r="D37" t="str">
            <v>Executado</v>
          </cell>
          <cell r="E37" t="str">
            <v>Pendente</v>
          </cell>
          <cell r="F37" t="str">
            <v>Concluído %</v>
          </cell>
        </row>
        <row r="38">
          <cell r="A38" t="str">
            <v>Adiantamento            (15%)</v>
          </cell>
          <cell r="B38">
            <v>0</v>
          </cell>
          <cell r="C38">
            <v>1333264770.6800001</v>
          </cell>
          <cell r="D38">
            <v>1333264770.6800001</v>
          </cell>
          <cell r="E38">
            <v>0</v>
          </cell>
          <cell r="F38">
            <v>1</v>
          </cell>
        </row>
        <row r="39">
          <cell r="A39" t="str">
            <v>Fornecimentos</v>
          </cell>
          <cell r="B39">
            <v>0</v>
          </cell>
          <cell r="C39">
            <v>6228282349.5100002</v>
          </cell>
          <cell r="D39">
            <v>0</v>
          </cell>
          <cell r="E39">
            <v>6228282349.5100002</v>
          </cell>
          <cell r="F39">
            <v>0</v>
          </cell>
        </row>
        <row r="40">
          <cell r="A40" t="str">
            <v>Montagem e Serviços</v>
          </cell>
          <cell r="B40">
            <v>0</v>
          </cell>
          <cell r="C40">
            <v>46754167.079999998</v>
          </cell>
          <cell r="D40">
            <v>0</v>
          </cell>
          <cell r="E40">
            <v>46754167.079999998</v>
          </cell>
          <cell r="F40">
            <v>0</v>
          </cell>
        </row>
        <row r="41">
          <cell r="A41" t="str">
            <v>Outros Custos</v>
          </cell>
          <cell r="B41">
            <v>0</v>
          </cell>
          <cell r="C41">
            <v>2305777002.6300001</v>
          </cell>
          <cell r="D41">
            <v>0</v>
          </cell>
          <cell r="E41">
            <v>2305777002.6300001</v>
          </cell>
          <cell r="F41">
            <v>0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1"/>
      <sheetName val="Parte 2"/>
      <sheetName val="Parte 3"/>
      <sheetName val="Parte 4"/>
    </sheetNames>
    <sheetDataSet>
      <sheetData sheetId="0">
        <row r="37">
          <cell r="C37" t="str">
            <v>Previsto</v>
          </cell>
          <cell r="D37" t="str">
            <v>Executado</v>
          </cell>
          <cell r="E37" t="str">
            <v>Pendente</v>
          </cell>
          <cell r="F37" t="str">
            <v>Concluído %</v>
          </cell>
        </row>
        <row r="38">
          <cell r="A38" t="str">
            <v>Adiantamento            (15%)</v>
          </cell>
          <cell r="B38">
            <v>0</v>
          </cell>
          <cell r="C38">
            <v>1333264770.6800001</v>
          </cell>
          <cell r="D38">
            <v>1333264770.6800001</v>
          </cell>
          <cell r="E38">
            <v>0</v>
          </cell>
          <cell r="F38">
            <v>1</v>
          </cell>
        </row>
        <row r="39">
          <cell r="A39" t="str">
            <v>Fornecimentos</v>
          </cell>
          <cell r="B39">
            <v>0</v>
          </cell>
          <cell r="C39">
            <v>6228282349.5100002</v>
          </cell>
          <cell r="D39">
            <v>0</v>
          </cell>
          <cell r="E39">
            <v>6228282349.5100002</v>
          </cell>
          <cell r="F39">
            <v>0</v>
          </cell>
        </row>
        <row r="40">
          <cell r="A40" t="str">
            <v>Montagem e Serviços</v>
          </cell>
          <cell r="B40">
            <v>0</v>
          </cell>
          <cell r="C40">
            <v>46754167.079999998</v>
          </cell>
          <cell r="D40">
            <v>0</v>
          </cell>
          <cell r="E40">
            <v>46754167.079999998</v>
          </cell>
          <cell r="F40">
            <v>0</v>
          </cell>
        </row>
        <row r="41">
          <cell r="A41" t="str">
            <v>Outros Custos</v>
          </cell>
          <cell r="B41">
            <v>0</v>
          </cell>
          <cell r="C41">
            <v>2305777002.6300001</v>
          </cell>
          <cell r="D41">
            <v>0</v>
          </cell>
          <cell r="E41">
            <v>2305777002.6300001</v>
          </cell>
          <cell r="F41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1"/>
      <sheetName val="Parte 2"/>
      <sheetName val="Parte 3"/>
      <sheetName val="PARTE4 CONTROLO"/>
    </sheetNames>
    <sheetDataSet>
      <sheetData sheetId="0">
        <row r="20">
          <cell r="D20" t="str">
            <v>Previsto</v>
          </cell>
        </row>
        <row r="36">
          <cell r="C36" t="str">
            <v xml:space="preserve">Contrato </v>
          </cell>
          <cell r="E36" t="str">
            <v>Executado</v>
          </cell>
          <cell r="F36" t="str">
            <v>Pendente</v>
          </cell>
        </row>
        <row r="37">
          <cell r="A37" t="str">
            <v>Adiantamento</v>
          </cell>
          <cell r="C37">
            <v>6850022.3099999996</v>
          </cell>
          <cell r="E37">
            <v>6850022.3099999996</v>
          </cell>
        </row>
        <row r="38">
          <cell r="A38" t="str">
            <v>Fornecimentos</v>
          </cell>
          <cell r="C38">
            <v>28768348.850000001</v>
          </cell>
          <cell r="E38">
            <v>13591109.74</v>
          </cell>
          <cell r="F38">
            <v>607632.31000000052</v>
          </cell>
        </row>
        <row r="39">
          <cell r="A39" t="str">
            <v>Montagem e Serviços</v>
          </cell>
          <cell r="C39">
            <v>11984012.42</v>
          </cell>
          <cell r="E39">
            <v>4708049.07</v>
          </cell>
          <cell r="F39">
            <v>249147.76</v>
          </cell>
        </row>
        <row r="40">
          <cell r="A40" t="str">
            <v>Outros Custos</v>
          </cell>
          <cell r="C40">
            <v>2876834.99</v>
          </cell>
          <cell r="E40">
            <v>124605.51</v>
          </cell>
          <cell r="F40">
            <v>530374.98</v>
          </cell>
        </row>
        <row r="41">
          <cell r="C41">
            <v>2037618.11</v>
          </cell>
          <cell r="E41" t="str">
            <v>-</v>
          </cell>
          <cell r="F41" t="str">
            <v>-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Folha2"/>
    </sheetNames>
    <sheetDataSet>
      <sheetData sheetId="0">
        <row r="6">
          <cell r="G6"/>
          <cell r="H6"/>
          <cell r="I6"/>
          <cell r="J6"/>
          <cell r="K6"/>
          <cell r="L6"/>
        </row>
        <row r="7">
          <cell r="G7"/>
          <cell r="H7" t="str">
            <v>Previsto</v>
          </cell>
          <cell r="I7" t="str">
            <v>Executado</v>
          </cell>
          <cell r="J7"/>
          <cell r="K7" t="str">
            <v>Pendente</v>
          </cell>
          <cell r="L7" t="str">
            <v>Concluído %</v>
          </cell>
        </row>
        <row r="8">
          <cell r="F8" t="str">
            <v>Adiantamento</v>
          </cell>
          <cell r="G8"/>
          <cell r="H8">
            <v>807500323.22000003</v>
          </cell>
          <cell r="I8">
            <v>807500323.22000003</v>
          </cell>
          <cell r="J8"/>
          <cell r="K8">
            <v>0</v>
          </cell>
          <cell r="L8">
            <v>1</v>
          </cell>
        </row>
        <row r="9">
          <cell r="F9" t="str">
            <v>Fornecimentos</v>
          </cell>
          <cell r="G9"/>
          <cell r="H9">
            <v>2928108819.2199998</v>
          </cell>
          <cell r="I9">
            <v>0</v>
          </cell>
          <cell r="J9"/>
          <cell r="K9">
            <v>2928108819.2199998</v>
          </cell>
          <cell r="L9">
            <v>0</v>
          </cell>
        </row>
        <row r="10">
          <cell r="F10" t="str">
            <v>Montagem e Serviços</v>
          </cell>
          <cell r="G10"/>
          <cell r="H10">
            <v>2141523365.8299999</v>
          </cell>
          <cell r="I10">
            <v>0</v>
          </cell>
          <cell r="J10"/>
          <cell r="K10">
            <v>2141523365.8299999</v>
          </cell>
          <cell r="L10">
            <v>0</v>
          </cell>
        </row>
        <row r="11">
          <cell r="F11" t="str">
            <v>Outros Custos</v>
          </cell>
          <cell r="G11"/>
          <cell r="H11">
            <v>313703303.06999999</v>
          </cell>
          <cell r="I11">
            <v>0</v>
          </cell>
          <cell r="J11"/>
          <cell r="K11">
            <v>313703303.06999999</v>
          </cell>
          <cell r="L11">
            <v>0</v>
          </cell>
        </row>
        <row r="12">
          <cell r="F12"/>
          <cell r="G12"/>
          <cell r="H12"/>
          <cell r="I12"/>
          <cell r="J12"/>
          <cell r="K12"/>
          <cell r="L12"/>
        </row>
        <row r="13">
          <cell r="F13" t="str">
            <v>Total</v>
          </cell>
          <cell r="G13"/>
          <cell r="H13">
            <v>5383335488.1199989</v>
          </cell>
          <cell r="I13">
            <v>807500323.22000003</v>
          </cell>
          <cell r="J13"/>
          <cell r="K13">
            <v>5383335488.1199989</v>
          </cell>
          <cell r="L13">
            <v>0</v>
          </cell>
        </row>
      </sheetData>
      <sheetData sheetId="1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Textura Grunge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7000"/>
                <a:shade val="65000"/>
              </a:schemeClr>
              <a:schemeClr val="phClr">
                <a:tint val="10000"/>
                <a:satMod val="130000"/>
              </a:schemeClr>
            </a:duotone>
          </a:blip>
          <a:tile tx="0" ty="0" sx="60000" sy="59000" flip="none" algn="b"/>
        </a:blipFill>
        <a:blipFill rotWithShape="1">
          <a:blip xmlns:r="http://schemas.openxmlformats.org/officeDocument/2006/relationships" r:embed="rId1">
            <a:duotone>
              <a:schemeClr val="phClr">
                <a:shade val="30000"/>
                <a:satMod val="115000"/>
              </a:schemeClr>
              <a:schemeClr val="phClr">
                <a:tint val="34000"/>
              </a:schemeClr>
            </a:duotone>
          </a:blip>
          <a:tile tx="0" ty="0" sx="60000" sy="59000" flip="none" algn="b"/>
        </a:blipFill>
      </a:fillStyleLst>
      <a:lnStyleLst>
        <a:ln w="6350" cap="flat" cmpd="sng" algn="ctr">
          <a:solidFill>
            <a:schemeClr val="phClr">
              <a:tint val="7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softEdge rad="12700"/>
          </a:effectLst>
        </a:effectStyle>
        <a:effectStyle>
          <a:effectLst>
            <a:outerShdw blurRad="50800" dist="19050" dir="5400000" algn="tl" rotWithShape="0">
              <a:srgbClr val="000000">
                <a:alpha val="60000"/>
              </a:srgbClr>
            </a:outerShdw>
            <a:softEdge rad="12700"/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H48"/>
  <sheetViews>
    <sheetView zoomScale="55" zoomScaleNormal="55" workbookViewId="0">
      <selection activeCell="N23" sqref="N23"/>
    </sheetView>
  </sheetViews>
  <sheetFormatPr defaultRowHeight="15" x14ac:dyDescent="0.25"/>
  <cols>
    <col min="1" max="1" width="151.85546875" customWidth="1"/>
    <col min="8" max="8" width="21.5703125" customWidth="1"/>
  </cols>
  <sheetData>
    <row r="1" spans="1:8" ht="24" thickTop="1" x14ac:dyDescent="0.35">
      <c r="A1" s="197"/>
      <c r="B1" s="198"/>
      <c r="C1" s="198"/>
      <c r="D1" s="198"/>
      <c r="E1" s="198"/>
      <c r="F1" s="198"/>
      <c r="G1" s="198"/>
      <c r="H1" s="199"/>
    </row>
    <row r="2" spans="1:8" ht="20.25" x14ac:dyDescent="0.3">
      <c r="A2" s="200"/>
      <c r="B2" s="201"/>
      <c r="C2" s="201"/>
      <c r="D2" s="201"/>
      <c r="E2" s="201"/>
      <c r="F2" s="201"/>
      <c r="G2" s="201"/>
      <c r="H2" s="202"/>
    </row>
    <row r="3" spans="1:8" ht="23.25" x14ac:dyDescent="0.35">
      <c r="A3" s="185"/>
      <c r="B3" s="109"/>
      <c r="C3" s="75"/>
      <c r="D3" s="75"/>
      <c r="E3" s="75"/>
      <c r="F3" s="75"/>
      <c r="G3" s="76"/>
      <c r="H3" s="186"/>
    </row>
    <row r="4" spans="1:8" ht="30.75" x14ac:dyDescent="0.45">
      <c r="A4" s="247" t="s">
        <v>106</v>
      </c>
      <c r="B4" s="248"/>
      <c r="C4" s="248"/>
      <c r="D4" s="248"/>
      <c r="E4" s="248"/>
      <c r="F4" s="248"/>
      <c r="G4" s="248"/>
      <c r="H4" s="249"/>
    </row>
    <row r="5" spans="1:8" ht="23.25" x14ac:dyDescent="0.35">
      <c r="A5" s="193"/>
      <c r="B5" s="109"/>
      <c r="C5" s="75"/>
      <c r="D5" s="75"/>
      <c r="E5" s="75"/>
      <c r="F5" s="75"/>
      <c r="G5" s="76"/>
      <c r="H5" s="186"/>
    </row>
    <row r="6" spans="1:8" ht="19.5" thickBot="1" x14ac:dyDescent="0.35">
      <c r="A6" s="187"/>
      <c r="B6" s="110"/>
      <c r="C6" s="13"/>
      <c r="D6" s="13"/>
      <c r="E6" s="13"/>
      <c r="F6" s="13"/>
      <c r="G6" s="14"/>
      <c r="H6" s="188"/>
    </row>
    <row r="7" spans="1:8" x14ac:dyDescent="0.25">
      <c r="A7" s="189"/>
      <c r="B7" s="2"/>
      <c r="C7" s="2"/>
      <c r="D7" s="2"/>
      <c r="E7" s="2"/>
      <c r="F7" s="2"/>
      <c r="G7" s="2"/>
      <c r="H7" s="190"/>
    </row>
    <row r="8" spans="1:8" ht="28.5" customHeight="1" x14ac:dyDescent="0.45">
      <c r="A8" s="250" t="s">
        <v>167</v>
      </c>
      <c r="B8" s="251"/>
      <c r="C8" s="251"/>
      <c r="D8" s="251"/>
      <c r="E8" s="251"/>
      <c r="F8" s="251"/>
      <c r="G8" s="251"/>
      <c r="H8" s="252"/>
    </row>
    <row r="9" spans="1:8" ht="15" customHeight="1" x14ac:dyDescent="0.45">
      <c r="A9" s="203"/>
      <c r="B9" s="204"/>
      <c r="C9" s="204"/>
      <c r="D9" s="204"/>
      <c r="E9" s="204"/>
      <c r="F9" s="204"/>
      <c r="G9" s="204"/>
      <c r="H9" s="205"/>
    </row>
    <row r="10" spans="1:8" ht="15" customHeight="1" x14ac:dyDescent="0.45">
      <c r="A10" s="203"/>
      <c r="B10" s="204"/>
      <c r="C10" s="204"/>
      <c r="D10" s="204"/>
      <c r="E10" s="204"/>
      <c r="F10" s="204"/>
      <c r="G10" s="204"/>
      <c r="H10" s="205"/>
    </row>
    <row r="11" spans="1:8" ht="15" customHeight="1" x14ac:dyDescent="0.45">
      <c r="A11" s="203"/>
      <c r="B11" s="204"/>
      <c r="C11" s="204"/>
      <c r="D11" s="204"/>
      <c r="E11" s="204"/>
      <c r="F11" s="204"/>
      <c r="G11" s="204"/>
      <c r="H11" s="205"/>
    </row>
    <row r="12" spans="1:8" ht="15" customHeight="1" x14ac:dyDescent="0.45">
      <c r="A12" s="203"/>
      <c r="B12" s="204"/>
      <c r="C12" s="204"/>
      <c r="D12" s="204"/>
      <c r="E12" s="204"/>
      <c r="F12" s="204"/>
      <c r="G12" s="204"/>
      <c r="H12" s="205"/>
    </row>
    <row r="13" spans="1:8" ht="15" customHeight="1" x14ac:dyDescent="0.25">
      <c r="A13" s="194"/>
      <c r="B13" s="195"/>
      <c r="C13" s="195"/>
      <c r="D13" s="195"/>
      <c r="E13" s="195"/>
      <c r="F13" s="195"/>
      <c r="G13" s="195"/>
      <c r="H13" s="196"/>
    </row>
    <row r="14" spans="1:8" ht="15" customHeight="1" x14ac:dyDescent="0.25">
      <c r="A14" s="194"/>
      <c r="B14" s="195"/>
      <c r="C14" s="195"/>
      <c r="D14" s="195"/>
      <c r="E14" s="195"/>
      <c r="F14" s="195"/>
      <c r="G14" s="195"/>
      <c r="H14" s="196"/>
    </row>
    <row r="15" spans="1:8" ht="15" customHeight="1" x14ac:dyDescent="0.25">
      <c r="A15" s="194"/>
      <c r="B15" s="195"/>
      <c r="C15" s="195"/>
      <c r="D15" s="195"/>
      <c r="E15" s="195"/>
      <c r="F15" s="195"/>
      <c r="G15" s="195"/>
      <c r="H15" s="196"/>
    </row>
    <row r="16" spans="1:8" ht="15" customHeight="1" x14ac:dyDescent="0.25">
      <c r="A16" s="194"/>
      <c r="B16" s="195"/>
      <c r="C16" s="195"/>
      <c r="D16" s="195"/>
      <c r="E16" s="195"/>
      <c r="F16" s="195"/>
      <c r="G16" s="195"/>
      <c r="H16" s="196"/>
    </row>
    <row r="17" spans="1:8" ht="15" customHeight="1" x14ac:dyDescent="0.25">
      <c r="A17" s="194"/>
      <c r="B17" s="195"/>
      <c r="C17" s="195"/>
      <c r="D17" s="195"/>
      <c r="E17" s="195"/>
      <c r="F17" s="195"/>
      <c r="G17" s="195"/>
      <c r="H17" s="196"/>
    </row>
    <row r="18" spans="1:8" ht="15" customHeight="1" x14ac:dyDescent="0.25">
      <c r="A18" s="194"/>
      <c r="B18" s="195"/>
      <c r="C18" s="195"/>
      <c r="D18" s="195"/>
      <c r="E18" s="195"/>
      <c r="F18" s="195"/>
      <c r="G18" s="195"/>
      <c r="H18" s="196"/>
    </row>
    <row r="19" spans="1:8" ht="15" customHeight="1" x14ac:dyDescent="0.25">
      <c r="A19" s="194"/>
      <c r="B19" s="195"/>
      <c r="C19" s="195"/>
      <c r="D19" s="195"/>
      <c r="E19" s="195"/>
      <c r="F19" s="195"/>
      <c r="G19" s="195"/>
      <c r="H19" s="196"/>
    </row>
    <row r="20" spans="1:8" ht="15" customHeight="1" x14ac:dyDescent="0.25">
      <c r="A20" s="194"/>
      <c r="B20" s="195"/>
      <c r="C20" s="195"/>
      <c r="D20" s="195"/>
      <c r="E20" s="195"/>
      <c r="F20" s="195"/>
      <c r="G20" s="195"/>
      <c r="H20" s="196"/>
    </row>
    <row r="21" spans="1:8" ht="15" customHeight="1" x14ac:dyDescent="0.25">
      <c r="A21" s="194"/>
      <c r="B21" s="195"/>
      <c r="C21" s="195"/>
      <c r="D21" s="195"/>
      <c r="E21" s="195"/>
      <c r="F21" s="195"/>
      <c r="G21" s="195"/>
      <c r="H21" s="196"/>
    </row>
    <row r="22" spans="1:8" ht="15" customHeight="1" x14ac:dyDescent="0.25">
      <c r="A22" s="194"/>
      <c r="B22" s="195"/>
      <c r="C22" s="195"/>
      <c r="D22" s="195"/>
      <c r="E22" s="195"/>
      <c r="F22" s="195"/>
      <c r="G22" s="195"/>
      <c r="H22" s="196"/>
    </row>
    <row r="23" spans="1:8" ht="15" customHeight="1" x14ac:dyDescent="0.25">
      <c r="A23" s="194"/>
      <c r="B23" s="195"/>
      <c r="C23" s="195"/>
      <c r="D23" s="195"/>
      <c r="E23" s="195"/>
      <c r="F23" s="195"/>
      <c r="G23" s="195"/>
      <c r="H23" s="196"/>
    </row>
    <row r="24" spans="1:8" ht="15" customHeight="1" x14ac:dyDescent="0.25">
      <c r="A24" s="194"/>
      <c r="B24" s="195"/>
      <c r="C24" s="195"/>
      <c r="D24" s="195"/>
      <c r="E24" s="195"/>
      <c r="F24" s="195"/>
      <c r="G24" s="195"/>
      <c r="H24" s="196"/>
    </row>
    <row r="25" spans="1:8" ht="20.25" customHeight="1" x14ac:dyDescent="0.25">
      <c r="A25" s="194"/>
      <c r="B25" s="195"/>
      <c r="C25" s="195"/>
      <c r="D25" s="195"/>
      <c r="E25" s="195"/>
      <c r="F25" s="195"/>
      <c r="G25" s="195"/>
      <c r="H25" s="196"/>
    </row>
    <row r="26" spans="1:8" ht="15" customHeight="1" x14ac:dyDescent="0.25">
      <c r="A26" s="194"/>
      <c r="B26" s="195"/>
      <c r="C26" s="195"/>
      <c r="D26" s="195"/>
      <c r="E26" s="195"/>
      <c r="F26" s="195"/>
      <c r="G26" s="195"/>
      <c r="H26" s="196"/>
    </row>
    <row r="27" spans="1:8" ht="15" customHeight="1" x14ac:dyDescent="0.25">
      <c r="A27" s="189"/>
      <c r="B27" s="2"/>
      <c r="C27" s="2"/>
      <c r="D27" s="2"/>
      <c r="E27" s="2"/>
      <c r="F27" s="2"/>
      <c r="G27" s="2"/>
      <c r="H27" s="190"/>
    </row>
    <row r="28" spans="1:8" ht="15" customHeight="1" x14ac:dyDescent="0.25">
      <c r="A28" s="189"/>
      <c r="B28" s="2"/>
      <c r="C28" s="2"/>
      <c r="D28" s="2"/>
      <c r="E28" s="2"/>
      <c r="F28" s="2"/>
      <c r="G28" s="2"/>
      <c r="H28" s="190"/>
    </row>
    <row r="29" spans="1:8" ht="15" customHeight="1" x14ac:dyDescent="0.25">
      <c r="A29" s="189"/>
      <c r="B29" s="2"/>
      <c r="C29" s="2"/>
      <c r="D29" s="2"/>
      <c r="E29" s="2"/>
      <c r="F29" s="2"/>
      <c r="G29" s="2"/>
      <c r="H29" s="190"/>
    </row>
    <row r="30" spans="1:8" ht="15" customHeight="1" x14ac:dyDescent="0.25">
      <c r="A30" s="189"/>
      <c r="B30" s="2"/>
      <c r="C30" s="2"/>
      <c r="D30" s="2"/>
      <c r="E30" s="2"/>
      <c r="F30" s="2"/>
      <c r="G30" s="2"/>
      <c r="H30" s="190"/>
    </row>
    <row r="31" spans="1:8" ht="15" customHeight="1" x14ac:dyDescent="0.25">
      <c r="A31" s="189"/>
      <c r="B31" s="2"/>
      <c r="C31" s="2"/>
      <c r="D31" s="2"/>
      <c r="E31" s="2"/>
      <c r="F31" s="2"/>
      <c r="G31" s="2"/>
      <c r="H31" s="190"/>
    </row>
    <row r="32" spans="1:8" ht="15" customHeight="1" x14ac:dyDescent="0.25">
      <c r="A32" s="189"/>
      <c r="B32" s="2"/>
      <c r="C32" s="2"/>
      <c r="D32" s="2"/>
      <c r="E32" s="2"/>
      <c r="F32" s="2"/>
      <c r="G32" s="2"/>
      <c r="H32" s="190"/>
    </row>
    <row r="33" spans="1:8" ht="15" customHeight="1" x14ac:dyDescent="0.25">
      <c r="A33" s="189"/>
      <c r="B33" s="2"/>
      <c r="C33" s="2"/>
      <c r="D33" s="2"/>
      <c r="E33" s="2"/>
      <c r="F33" s="2"/>
      <c r="G33" s="2"/>
      <c r="H33" s="190"/>
    </row>
    <row r="34" spans="1:8" ht="15" customHeight="1" x14ac:dyDescent="0.25">
      <c r="A34" s="189"/>
      <c r="B34" s="2"/>
      <c r="C34" s="2"/>
      <c r="D34" s="2"/>
      <c r="E34" s="2"/>
      <c r="F34" s="2"/>
      <c r="G34" s="2"/>
      <c r="H34" s="190"/>
    </row>
    <row r="35" spans="1:8" ht="15" customHeight="1" x14ac:dyDescent="0.25">
      <c r="A35" s="189"/>
      <c r="B35" s="2"/>
      <c r="C35" s="2"/>
      <c r="D35" s="2"/>
      <c r="E35" s="2"/>
      <c r="F35" s="2"/>
      <c r="G35" s="2"/>
      <c r="H35" s="190"/>
    </row>
    <row r="36" spans="1:8" ht="15" customHeight="1" x14ac:dyDescent="0.25">
      <c r="A36" s="189"/>
      <c r="B36" s="2"/>
      <c r="C36" s="2"/>
      <c r="D36" s="2"/>
      <c r="E36" s="2"/>
      <c r="F36" s="2"/>
      <c r="G36" s="2"/>
      <c r="H36" s="190"/>
    </row>
    <row r="37" spans="1:8" ht="15" customHeight="1" x14ac:dyDescent="0.25">
      <c r="A37" s="189"/>
      <c r="B37" s="2"/>
      <c r="C37" s="2"/>
      <c r="D37" s="2"/>
      <c r="E37" s="2"/>
      <c r="F37" s="2"/>
      <c r="G37" s="2"/>
      <c r="H37" s="190"/>
    </row>
    <row r="38" spans="1:8" ht="15" customHeight="1" x14ac:dyDescent="0.25">
      <c r="A38" s="189"/>
      <c r="B38" s="2"/>
      <c r="C38" s="2"/>
      <c r="D38" s="2"/>
      <c r="E38" s="2"/>
      <c r="F38" s="2"/>
      <c r="G38" s="2"/>
      <c r="H38" s="190"/>
    </row>
    <row r="39" spans="1:8" ht="15" customHeight="1" x14ac:dyDescent="0.25">
      <c r="A39" s="189"/>
      <c r="B39" s="2"/>
      <c r="C39" s="2"/>
      <c r="D39" s="2"/>
      <c r="E39" s="2"/>
      <c r="F39" s="2"/>
      <c r="G39" s="2"/>
      <c r="H39" s="190"/>
    </row>
    <row r="40" spans="1:8" ht="15" customHeight="1" x14ac:dyDescent="0.25">
      <c r="A40" s="189"/>
      <c r="B40" s="2"/>
      <c r="C40" s="2"/>
      <c r="D40" s="2"/>
      <c r="E40" s="2"/>
      <c r="F40" s="2"/>
      <c r="G40" s="2"/>
      <c r="H40" s="190"/>
    </row>
    <row r="41" spans="1:8" ht="15" customHeight="1" x14ac:dyDescent="0.25">
      <c r="A41" s="189"/>
      <c r="B41" s="2"/>
      <c r="C41" s="2"/>
      <c r="D41" s="2"/>
      <c r="E41" s="2"/>
      <c r="F41" s="2"/>
      <c r="G41" s="2"/>
      <c r="H41" s="190"/>
    </row>
    <row r="42" spans="1:8" ht="26.25" customHeight="1" thickBot="1" x14ac:dyDescent="0.35">
      <c r="A42" s="191"/>
      <c r="B42" s="192"/>
      <c r="C42" s="192"/>
      <c r="D42" s="206" t="s">
        <v>168</v>
      </c>
      <c r="E42" s="206"/>
      <c r="F42" s="206"/>
      <c r="G42" s="206"/>
      <c r="H42" s="207"/>
    </row>
    <row r="43" spans="1:8" ht="24" thickTop="1" x14ac:dyDescent="0.35">
      <c r="A43" s="197"/>
      <c r="B43" s="198"/>
      <c r="C43" s="198"/>
      <c r="D43" s="198"/>
      <c r="E43" s="198"/>
      <c r="F43" s="198"/>
      <c r="G43" s="198"/>
      <c r="H43" s="199"/>
    </row>
    <row r="44" spans="1:8" ht="20.25" x14ac:dyDescent="0.3">
      <c r="A44" s="200"/>
      <c r="B44" s="201"/>
      <c r="C44" s="201"/>
      <c r="D44" s="201"/>
      <c r="E44" s="201"/>
      <c r="F44" s="201"/>
      <c r="G44" s="201"/>
      <c r="H44" s="202"/>
    </row>
    <row r="45" spans="1:8" ht="23.25" x14ac:dyDescent="0.35">
      <c r="A45" s="185"/>
      <c r="B45" s="109"/>
      <c r="C45" s="75"/>
      <c r="D45" s="75"/>
      <c r="E45" s="75"/>
      <c r="F45" s="75"/>
      <c r="G45" s="76"/>
      <c r="H45" s="186"/>
    </row>
    <row r="46" spans="1:8" ht="20.25" x14ac:dyDescent="0.3">
      <c r="A46" s="200"/>
      <c r="B46" s="201"/>
      <c r="C46" s="201"/>
      <c r="D46" s="201"/>
      <c r="E46" s="201"/>
      <c r="F46" s="201"/>
      <c r="G46" s="201"/>
      <c r="H46" s="202"/>
    </row>
    <row r="47" spans="1:8" ht="23.25" x14ac:dyDescent="0.35">
      <c r="A47" s="193"/>
      <c r="B47" s="109"/>
      <c r="C47" s="75"/>
      <c r="D47" s="75"/>
      <c r="E47" s="75"/>
      <c r="F47" s="75"/>
      <c r="G47" s="76"/>
      <c r="H47" s="186"/>
    </row>
    <row r="48" spans="1:8" ht="19.5" thickBot="1" x14ac:dyDescent="0.35">
      <c r="A48" s="187"/>
      <c r="B48" s="110"/>
      <c r="C48" s="13"/>
      <c r="D48" s="13"/>
      <c r="E48" s="13"/>
      <c r="F48" s="13"/>
      <c r="G48" s="14"/>
      <c r="H48" s="188"/>
    </row>
  </sheetData>
  <mergeCells count="2">
    <mergeCell ref="A4:H4"/>
    <mergeCell ref="A8:H8"/>
  </mergeCells>
  <pageMargins left="0.7" right="0.7" top="0.75" bottom="0.75" header="0.3" footer="0.3"/>
  <pageSetup paperSize="9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H92"/>
  <sheetViews>
    <sheetView topLeftCell="A40" zoomScale="115" zoomScaleNormal="115" workbookViewId="0">
      <selection activeCell="A50" sqref="A50:H91"/>
    </sheetView>
  </sheetViews>
  <sheetFormatPr defaultRowHeight="15" x14ac:dyDescent="0.25"/>
  <cols>
    <col min="1" max="1" width="52.7109375" customWidth="1"/>
    <col min="2" max="3" width="20.5703125" customWidth="1"/>
    <col min="4" max="4" width="25.140625" customWidth="1"/>
    <col min="5" max="5" width="20.5703125" customWidth="1"/>
    <col min="6" max="6" width="21.140625" customWidth="1"/>
    <col min="7" max="7" width="22.5703125" customWidth="1"/>
    <col min="8" max="8" width="27.42578125" customWidth="1"/>
  </cols>
  <sheetData>
    <row r="1" spans="1:8" ht="23.25" x14ac:dyDescent="0.35">
      <c r="A1" s="311"/>
      <c r="B1" s="312"/>
      <c r="C1" s="312"/>
      <c r="D1" s="312"/>
      <c r="E1" s="312"/>
      <c r="F1" s="312"/>
      <c r="G1" s="312"/>
      <c r="H1" s="313"/>
    </row>
    <row r="2" spans="1:8" ht="20.25" x14ac:dyDescent="0.3">
      <c r="A2" s="332" t="s">
        <v>67</v>
      </c>
      <c r="B2" s="333"/>
      <c r="C2" s="333"/>
      <c r="D2" s="333"/>
      <c r="E2" s="333"/>
      <c r="F2" s="333"/>
      <c r="G2" s="333"/>
      <c r="H2" s="334"/>
    </row>
    <row r="3" spans="1:8" ht="23.25" x14ac:dyDescent="0.35">
      <c r="A3" s="11"/>
      <c r="B3" s="109"/>
      <c r="C3" s="75"/>
      <c r="D3" s="75"/>
      <c r="E3" s="75"/>
      <c r="F3" s="75"/>
      <c r="G3" s="76"/>
      <c r="H3" s="77"/>
    </row>
    <row r="4" spans="1:8" ht="19.5" thickBot="1" x14ac:dyDescent="0.35">
      <c r="A4" s="12"/>
      <c r="B4" s="110"/>
      <c r="C4" s="13"/>
      <c r="D4" s="13"/>
      <c r="E4" s="13"/>
      <c r="F4" s="13"/>
      <c r="G4" s="14"/>
      <c r="H4" s="15"/>
    </row>
    <row r="5" spans="1:8" x14ac:dyDescent="0.25">
      <c r="A5" s="317" t="s">
        <v>58</v>
      </c>
      <c r="B5" s="318"/>
      <c r="C5" s="318"/>
      <c r="D5" s="318"/>
      <c r="E5" s="318"/>
      <c r="F5" s="318"/>
      <c r="G5" s="318"/>
      <c r="H5" s="319"/>
    </row>
    <row r="6" spans="1:8" ht="15.75" thickBot="1" x14ac:dyDescent="0.3">
      <c r="A6" s="320"/>
      <c r="B6" s="321"/>
      <c r="C6" s="321"/>
      <c r="D6" s="321"/>
      <c r="E6" s="321"/>
      <c r="F6" s="321"/>
      <c r="G6" s="321"/>
      <c r="H6" s="322"/>
    </row>
    <row r="7" spans="1:8" ht="19.5" thickBot="1" x14ac:dyDescent="0.3">
      <c r="A7" s="5" t="s">
        <v>141</v>
      </c>
      <c r="B7" s="6"/>
      <c r="C7" s="6"/>
      <c r="D7" s="6"/>
      <c r="E7" s="6"/>
      <c r="F7" s="6"/>
      <c r="G7" s="6"/>
      <c r="H7" s="8"/>
    </row>
    <row r="8" spans="1:8" ht="19.5" thickBot="1" x14ac:dyDescent="0.35">
      <c r="A8" s="73" t="s">
        <v>35</v>
      </c>
      <c r="B8" s="29"/>
      <c r="C8" s="29"/>
      <c r="D8" s="29"/>
      <c r="E8" s="29"/>
      <c r="F8" s="29"/>
      <c r="G8" s="30"/>
      <c r="H8" s="31"/>
    </row>
    <row r="9" spans="1:8" ht="15.75" thickBot="1" x14ac:dyDescent="0.3">
      <c r="A9" s="32" t="s">
        <v>9</v>
      </c>
      <c r="B9" s="103" t="s">
        <v>10</v>
      </c>
      <c r="C9" s="265" t="s">
        <v>6</v>
      </c>
      <c r="D9" s="266"/>
      <c r="E9" s="267"/>
      <c r="F9" s="103" t="s">
        <v>11</v>
      </c>
      <c r="G9" s="285" t="s">
        <v>17</v>
      </c>
      <c r="H9" s="286"/>
    </row>
    <row r="10" spans="1:8" ht="33.75" thickBot="1" x14ac:dyDescent="0.3">
      <c r="A10" s="337" t="s">
        <v>70</v>
      </c>
      <c r="B10" s="290" t="s">
        <v>36</v>
      </c>
      <c r="C10" s="293" t="s">
        <v>71</v>
      </c>
      <c r="D10" s="299"/>
      <c r="E10" s="294"/>
      <c r="F10" s="294" t="s">
        <v>33</v>
      </c>
      <c r="G10" s="55" t="s">
        <v>1</v>
      </c>
      <c r="H10" s="104" t="s">
        <v>34</v>
      </c>
    </row>
    <row r="11" spans="1:8" ht="17.25" thickBot="1" x14ac:dyDescent="0.35">
      <c r="A11" s="337"/>
      <c r="B11" s="291"/>
      <c r="C11" s="295"/>
      <c r="D11" s="300"/>
      <c r="E11" s="296"/>
      <c r="F11" s="296"/>
      <c r="G11" s="39" t="s">
        <v>0</v>
      </c>
      <c r="H11" s="35"/>
    </row>
    <row r="12" spans="1:8" x14ac:dyDescent="0.25">
      <c r="A12" s="337"/>
      <c r="B12" s="291"/>
      <c r="C12" s="295"/>
      <c r="D12" s="300"/>
      <c r="E12" s="296"/>
      <c r="F12" s="296"/>
      <c r="G12" s="302" t="s">
        <v>2</v>
      </c>
      <c r="H12" s="335"/>
    </row>
    <row r="13" spans="1:8" ht="15.75" thickBot="1" x14ac:dyDescent="0.3">
      <c r="A13" s="338"/>
      <c r="B13" s="292"/>
      <c r="C13" s="297"/>
      <c r="D13" s="301"/>
      <c r="E13" s="298"/>
      <c r="F13" s="298"/>
      <c r="G13" s="303"/>
      <c r="H13" s="336"/>
    </row>
    <row r="14" spans="1:8" ht="19.5" thickBot="1" x14ac:dyDescent="0.3">
      <c r="A14" s="122" t="s">
        <v>108</v>
      </c>
      <c r="B14" s="20"/>
      <c r="C14" s="37"/>
      <c r="D14" s="37"/>
      <c r="E14" s="37"/>
      <c r="F14" s="37"/>
      <c r="G14" s="38"/>
      <c r="H14" s="28"/>
    </row>
    <row r="15" spans="1:8" ht="15.75" thickBot="1" x14ac:dyDescent="0.3">
      <c r="A15" s="265" t="s">
        <v>14</v>
      </c>
      <c r="B15" s="266"/>
      <c r="C15" s="267"/>
      <c r="D15" s="36" t="s">
        <v>4</v>
      </c>
      <c r="E15" s="36" t="s">
        <v>40</v>
      </c>
      <c r="F15" s="36" t="s">
        <v>64</v>
      </c>
      <c r="G15" s="263" t="s">
        <v>12</v>
      </c>
      <c r="H15" s="264"/>
    </row>
    <row r="16" spans="1:8" ht="17.25" thickBot="1" x14ac:dyDescent="0.35">
      <c r="A16" s="268" t="s">
        <v>18</v>
      </c>
      <c r="B16" s="269"/>
      <c r="C16" s="270"/>
      <c r="D16" s="102">
        <v>1</v>
      </c>
      <c r="E16" s="56">
        <v>0</v>
      </c>
      <c r="F16" s="56">
        <f>E16/D16</f>
        <v>0</v>
      </c>
      <c r="G16" s="257"/>
      <c r="H16" s="258"/>
    </row>
    <row r="17" spans="1:8" ht="17.25" thickBot="1" x14ac:dyDescent="0.35">
      <c r="A17" s="259" t="s">
        <v>37</v>
      </c>
      <c r="B17" s="271"/>
      <c r="C17" s="260"/>
      <c r="D17" s="102">
        <v>23.5</v>
      </c>
      <c r="E17" s="56">
        <v>0</v>
      </c>
      <c r="F17" s="56">
        <f t="shared" ref="F17:F23" si="0">E17/D17</f>
        <v>0</v>
      </c>
      <c r="G17" s="257"/>
      <c r="H17" s="258"/>
    </row>
    <row r="18" spans="1:8" ht="17.25" thickBot="1" x14ac:dyDescent="0.35">
      <c r="A18" s="259" t="s">
        <v>38</v>
      </c>
      <c r="B18" s="271"/>
      <c r="C18" s="260"/>
      <c r="D18" s="39">
        <v>185</v>
      </c>
      <c r="E18" s="56">
        <v>0</v>
      </c>
      <c r="F18" s="56">
        <f t="shared" si="0"/>
        <v>0</v>
      </c>
      <c r="G18" s="257"/>
      <c r="H18" s="258"/>
    </row>
    <row r="19" spans="1:8" ht="17.25" thickBot="1" x14ac:dyDescent="0.35">
      <c r="A19" s="259" t="s">
        <v>3</v>
      </c>
      <c r="B19" s="271"/>
      <c r="C19" s="260"/>
      <c r="D19" s="39">
        <v>0</v>
      </c>
      <c r="E19" s="56">
        <v>0</v>
      </c>
      <c r="F19" s="56" t="e">
        <f t="shared" si="0"/>
        <v>#DIV/0!</v>
      </c>
      <c r="G19" s="257"/>
      <c r="H19" s="258"/>
    </row>
    <row r="20" spans="1:8" ht="17.25" thickBot="1" x14ac:dyDescent="0.35">
      <c r="A20" s="323" t="s">
        <v>19</v>
      </c>
      <c r="B20" s="324"/>
      <c r="C20" s="325"/>
      <c r="D20" s="39">
        <v>125</v>
      </c>
      <c r="E20" s="56">
        <v>0</v>
      </c>
      <c r="F20" s="56">
        <f t="shared" si="0"/>
        <v>0</v>
      </c>
      <c r="G20" s="257"/>
      <c r="H20" s="258"/>
    </row>
    <row r="21" spans="1:8" ht="17.25" thickBot="1" x14ac:dyDescent="0.35">
      <c r="A21" s="259" t="s">
        <v>39</v>
      </c>
      <c r="B21" s="271"/>
      <c r="C21" s="260"/>
      <c r="D21" s="39">
        <v>264</v>
      </c>
      <c r="E21" s="56">
        <v>0</v>
      </c>
      <c r="F21" s="56">
        <f t="shared" si="0"/>
        <v>0</v>
      </c>
      <c r="G21" s="326"/>
      <c r="H21" s="327"/>
    </row>
    <row r="22" spans="1:8" ht="17.25" thickBot="1" x14ac:dyDescent="0.35">
      <c r="A22" s="259" t="s">
        <v>8</v>
      </c>
      <c r="B22" s="271"/>
      <c r="C22" s="260"/>
      <c r="D22" s="39">
        <v>20000</v>
      </c>
      <c r="E22" s="56">
        <v>0</v>
      </c>
      <c r="F22" s="56">
        <f t="shared" si="0"/>
        <v>0</v>
      </c>
      <c r="G22" s="326"/>
      <c r="H22" s="327"/>
    </row>
    <row r="23" spans="1:8" ht="17.25" thickBot="1" x14ac:dyDescent="0.35">
      <c r="A23" s="259" t="s">
        <v>7</v>
      </c>
      <c r="B23" s="271"/>
      <c r="C23" s="260"/>
      <c r="D23" s="39">
        <v>0</v>
      </c>
      <c r="E23" s="56">
        <v>0</v>
      </c>
      <c r="F23" s="56" t="e">
        <f t="shared" si="0"/>
        <v>#DIV/0!</v>
      </c>
      <c r="G23" s="326"/>
      <c r="H23" s="327"/>
    </row>
    <row r="24" spans="1:8" ht="15.75" thickBot="1" x14ac:dyDescent="0.3">
      <c r="A24" s="261"/>
      <c r="B24" s="328"/>
      <c r="C24" s="262"/>
      <c r="D24" s="42"/>
      <c r="E24" s="42"/>
      <c r="F24" s="42"/>
      <c r="G24" s="253"/>
      <c r="H24" s="254"/>
    </row>
    <row r="25" spans="1:8" ht="15.75" thickBot="1" x14ac:dyDescent="0.3">
      <c r="A25" s="329" t="s">
        <v>109</v>
      </c>
      <c r="B25" s="330"/>
      <c r="C25" s="330"/>
      <c r="D25" s="330"/>
      <c r="E25" s="330"/>
      <c r="F25" s="330"/>
      <c r="G25" s="330"/>
      <c r="H25" s="331"/>
    </row>
    <row r="26" spans="1:8" ht="15.75" thickBot="1" x14ac:dyDescent="0.3">
      <c r="A26" s="261" t="s">
        <v>14</v>
      </c>
      <c r="B26" s="262"/>
      <c r="C26" s="44" t="s">
        <v>4</v>
      </c>
      <c r="D26" s="45" t="s">
        <v>5</v>
      </c>
      <c r="E26" s="44" t="s">
        <v>15</v>
      </c>
      <c r="F26" s="103" t="s">
        <v>16</v>
      </c>
      <c r="G26" s="263" t="s">
        <v>12</v>
      </c>
      <c r="H26" s="264"/>
    </row>
    <row r="27" spans="1:8" ht="17.25" thickBot="1" x14ac:dyDescent="0.35">
      <c r="A27" s="255" t="s">
        <v>32</v>
      </c>
      <c r="B27" s="256"/>
      <c r="C27" s="46">
        <v>1287851533</v>
      </c>
      <c r="D27" s="54">
        <v>1287851533</v>
      </c>
      <c r="E27" s="48">
        <f>+C27-D27</f>
        <v>0</v>
      </c>
      <c r="F27" s="41">
        <f>+(D27/C27)</f>
        <v>1</v>
      </c>
      <c r="G27" s="257" t="s">
        <v>41</v>
      </c>
      <c r="H27" s="258"/>
    </row>
    <row r="28" spans="1:8" ht="17.25" thickBot="1" x14ac:dyDescent="0.35">
      <c r="A28" s="255" t="s">
        <v>24</v>
      </c>
      <c r="B28" s="256"/>
      <c r="C28" s="48">
        <v>5731585476.5799999</v>
      </c>
      <c r="D28" s="48">
        <v>0</v>
      </c>
      <c r="E28" s="48">
        <f>+C28-D28</f>
        <v>5731585476.5799999</v>
      </c>
      <c r="F28" s="41">
        <f>+(D28/C28)</f>
        <v>0</v>
      </c>
      <c r="G28" s="257"/>
      <c r="H28" s="258"/>
    </row>
    <row r="29" spans="1:8" ht="17.25" thickBot="1" x14ac:dyDescent="0.35">
      <c r="A29" s="57" t="s">
        <v>25</v>
      </c>
      <c r="B29" s="58"/>
      <c r="C29" s="48">
        <v>2172317011.8699999</v>
      </c>
      <c r="D29" s="48">
        <v>0</v>
      </c>
      <c r="E29" s="48">
        <f>+C29-D29</f>
        <v>2172317011.8699999</v>
      </c>
      <c r="F29" s="41">
        <f>+(D29/C29)</f>
        <v>0</v>
      </c>
      <c r="G29" s="257"/>
      <c r="H29" s="258"/>
    </row>
    <row r="30" spans="1:8" ht="17.25" thickBot="1" x14ac:dyDescent="0.35">
      <c r="A30" s="259" t="s">
        <v>26</v>
      </c>
      <c r="B30" s="260"/>
      <c r="C30" s="48">
        <v>681774398.25</v>
      </c>
      <c r="D30" s="48">
        <v>0</v>
      </c>
      <c r="E30" s="48">
        <f>+C30-D30</f>
        <v>681774398.25</v>
      </c>
      <c r="F30" s="41">
        <f>+(D30/C30)</f>
        <v>0</v>
      </c>
      <c r="G30" s="257"/>
      <c r="H30" s="258"/>
    </row>
    <row r="31" spans="1:8" ht="17.25" thickBot="1" x14ac:dyDescent="0.35">
      <c r="A31" s="309"/>
      <c r="B31" s="310"/>
      <c r="C31" s="49"/>
      <c r="D31" s="49"/>
      <c r="E31" s="49"/>
      <c r="F31" s="41"/>
      <c r="G31" s="257"/>
      <c r="H31" s="258"/>
    </row>
    <row r="32" spans="1:8" ht="15.75" thickBot="1" x14ac:dyDescent="0.3">
      <c r="A32" s="50" t="s">
        <v>13</v>
      </c>
      <c r="B32" s="51"/>
      <c r="C32" s="52">
        <f>SUM(C28:C31)</f>
        <v>8585676886.6999998</v>
      </c>
      <c r="D32" s="52">
        <f>SUM(D27:D31)</f>
        <v>1287851533</v>
      </c>
      <c r="E32" s="52">
        <f>C32-D32</f>
        <v>7297825353.6999998</v>
      </c>
      <c r="F32" s="59"/>
      <c r="G32" s="253"/>
      <c r="H32" s="254"/>
    </row>
    <row r="33" spans="1:8" ht="16.5" x14ac:dyDescent="0.3">
      <c r="A33" s="1"/>
      <c r="B33" s="7"/>
      <c r="C33" s="7"/>
      <c r="D33" s="7"/>
      <c r="E33" s="23"/>
      <c r="F33" s="7"/>
      <c r="G33" s="27"/>
      <c r="H33" s="28"/>
    </row>
    <row r="34" spans="1:8" ht="17.25" thickBot="1" x14ac:dyDescent="0.35">
      <c r="A34" s="1"/>
      <c r="B34" s="7"/>
      <c r="C34" s="7"/>
      <c r="D34" s="7"/>
      <c r="E34" s="7"/>
      <c r="F34" s="7"/>
      <c r="G34" s="27"/>
      <c r="H34" s="28"/>
    </row>
    <row r="35" spans="1:8" ht="15.75" thickBot="1" x14ac:dyDescent="0.3">
      <c r="A35" s="265" t="s">
        <v>27</v>
      </c>
      <c r="B35" s="266"/>
      <c r="C35" s="266"/>
      <c r="D35" s="266"/>
      <c r="E35" s="266"/>
      <c r="F35" s="266"/>
      <c r="G35" s="266"/>
      <c r="H35" s="267"/>
    </row>
    <row r="36" spans="1:8" ht="16.5" x14ac:dyDescent="0.3">
      <c r="A36" s="1"/>
      <c r="B36" s="7"/>
      <c r="C36" s="7"/>
      <c r="D36" s="7"/>
      <c r="E36" s="7"/>
      <c r="F36" s="7"/>
      <c r="G36" s="27"/>
      <c r="H36" s="28"/>
    </row>
    <row r="37" spans="1:8" ht="16.5" x14ac:dyDescent="0.3">
      <c r="A37" s="1"/>
      <c r="B37" s="7"/>
      <c r="C37" s="7"/>
      <c r="D37" s="7"/>
      <c r="E37" s="7"/>
      <c r="F37" s="7"/>
      <c r="G37" s="27"/>
      <c r="H37" s="28"/>
    </row>
    <row r="38" spans="1:8" ht="16.5" x14ac:dyDescent="0.3">
      <c r="A38" s="1"/>
      <c r="B38" s="7"/>
      <c r="C38" s="7"/>
      <c r="D38" s="7"/>
      <c r="E38" s="7"/>
      <c r="F38" s="7"/>
      <c r="G38" s="27"/>
      <c r="H38" s="28"/>
    </row>
    <row r="39" spans="1:8" ht="16.5" x14ac:dyDescent="0.3">
      <c r="A39" s="1"/>
      <c r="B39" s="7"/>
      <c r="C39" s="7"/>
      <c r="D39" s="7"/>
      <c r="E39" s="7"/>
      <c r="F39" s="7"/>
      <c r="G39" s="27"/>
      <c r="H39" s="28"/>
    </row>
    <row r="40" spans="1:8" ht="16.5" x14ac:dyDescent="0.3">
      <c r="A40" s="1"/>
      <c r="B40" s="7"/>
      <c r="C40" s="7"/>
      <c r="D40" s="7"/>
      <c r="E40" s="7"/>
      <c r="F40" s="7"/>
      <c r="G40" s="27"/>
      <c r="H40" s="28"/>
    </row>
    <row r="41" spans="1:8" ht="17.25" thickBot="1" x14ac:dyDescent="0.35">
      <c r="A41" s="1"/>
      <c r="B41" s="7"/>
      <c r="C41" s="7"/>
      <c r="D41" s="7"/>
      <c r="E41" s="7"/>
      <c r="F41" s="7"/>
      <c r="G41" s="27"/>
      <c r="H41" s="28"/>
    </row>
    <row r="42" spans="1:8" ht="16.5" x14ac:dyDescent="0.3">
      <c r="A42" s="25"/>
      <c r="B42" s="26"/>
      <c r="C42" s="26"/>
      <c r="D42" s="26"/>
      <c r="E42" s="26"/>
      <c r="F42" s="24"/>
      <c r="G42" s="26"/>
      <c r="H42" s="28"/>
    </row>
    <row r="43" spans="1:8" ht="16.5" x14ac:dyDescent="0.3">
      <c r="A43" s="25"/>
      <c r="B43" s="26"/>
      <c r="C43" s="26"/>
      <c r="D43" s="26"/>
      <c r="E43" s="26"/>
      <c r="F43" s="26"/>
      <c r="G43" s="26"/>
      <c r="H43" s="28"/>
    </row>
    <row r="44" spans="1:8" ht="16.5" x14ac:dyDescent="0.3">
      <c r="A44" s="25"/>
      <c r="B44" s="26"/>
      <c r="C44" s="26"/>
      <c r="D44" s="26"/>
      <c r="E44" s="26"/>
      <c r="F44" s="26"/>
      <c r="G44" s="26"/>
      <c r="H44" s="28"/>
    </row>
    <row r="45" spans="1:8" ht="16.5" x14ac:dyDescent="0.3">
      <c r="A45" s="25"/>
      <c r="B45" s="26"/>
      <c r="C45" s="26"/>
      <c r="D45" s="26"/>
      <c r="E45" s="26"/>
      <c r="F45" s="26"/>
      <c r="G45" s="26"/>
      <c r="H45" s="28"/>
    </row>
    <row r="46" spans="1:8" ht="16.5" x14ac:dyDescent="0.3">
      <c r="A46" s="25"/>
      <c r="B46" s="26"/>
      <c r="C46" s="26"/>
      <c r="D46" s="26"/>
      <c r="E46" s="26"/>
      <c r="F46" s="26"/>
      <c r="G46" s="26"/>
      <c r="H46" s="28"/>
    </row>
    <row r="47" spans="1:8" ht="16.5" x14ac:dyDescent="0.3">
      <c r="A47" s="25"/>
      <c r="B47" s="26"/>
      <c r="C47" s="26"/>
      <c r="D47" s="26"/>
      <c r="E47" s="26"/>
      <c r="F47" s="26"/>
      <c r="G47" s="26"/>
      <c r="H47" s="28"/>
    </row>
    <row r="48" spans="1:8" ht="16.5" x14ac:dyDescent="0.3">
      <c r="A48" s="25"/>
      <c r="B48" s="26"/>
      <c r="C48" s="26"/>
      <c r="D48" s="26"/>
      <c r="E48" s="26"/>
      <c r="F48" s="26"/>
      <c r="G48" s="26"/>
      <c r="H48" s="28"/>
    </row>
    <row r="49" spans="1:8" ht="15.75" thickBot="1" x14ac:dyDescent="0.3"/>
    <row r="50" spans="1:8" ht="23.25" x14ac:dyDescent="0.35">
      <c r="A50" s="311"/>
      <c r="B50" s="312"/>
      <c r="C50" s="312"/>
      <c r="D50" s="312"/>
      <c r="E50" s="312"/>
      <c r="F50" s="312"/>
      <c r="G50" s="312"/>
      <c r="H50" s="313"/>
    </row>
    <row r="51" spans="1:8" ht="23.25" x14ac:dyDescent="0.35">
      <c r="A51" s="314" t="s">
        <v>68</v>
      </c>
      <c r="B51" s="315"/>
      <c r="C51" s="315"/>
      <c r="D51" s="315"/>
      <c r="E51" s="315"/>
      <c r="F51" s="315"/>
      <c r="G51" s="315"/>
      <c r="H51" s="316"/>
    </row>
    <row r="52" spans="1:8" ht="23.25" x14ac:dyDescent="0.35">
      <c r="A52" s="11"/>
      <c r="B52" s="109"/>
      <c r="C52" s="75"/>
      <c r="D52" s="75"/>
      <c r="E52" s="75"/>
      <c r="F52" s="75"/>
      <c r="G52" s="76"/>
      <c r="H52" s="77"/>
    </row>
    <row r="53" spans="1:8" ht="19.5" thickBot="1" x14ac:dyDescent="0.35">
      <c r="A53" s="12"/>
      <c r="B53" s="110"/>
      <c r="C53" s="13"/>
      <c r="D53" s="13"/>
      <c r="E53" s="13"/>
      <c r="F53" s="13"/>
      <c r="G53" s="14"/>
      <c r="H53" s="15"/>
    </row>
    <row r="54" spans="1:8" x14ac:dyDescent="0.25">
      <c r="A54" s="317" t="s">
        <v>58</v>
      </c>
      <c r="B54" s="318"/>
      <c r="C54" s="318"/>
      <c r="D54" s="318"/>
      <c r="E54" s="318"/>
      <c r="F54" s="318"/>
      <c r="G54" s="318"/>
      <c r="H54" s="319"/>
    </row>
    <row r="55" spans="1:8" ht="15.75" thickBot="1" x14ac:dyDescent="0.3">
      <c r="A55" s="320"/>
      <c r="B55" s="321"/>
      <c r="C55" s="321"/>
      <c r="D55" s="321"/>
      <c r="E55" s="321"/>
      <c r="F55" s="321"/>
      <c r="G55" s="321"/>
      <c r="H55" s="322"/>
    </row>
    <row r="56" spans="1:8" ht="19.5" thickBot="1" x14ac:dyDescent="0.3">
      <c r="A56" s="306"/>
      <c r="B56" s="307"/>
      <c r="C56" s="307"/>
      <c r="D56" s="307"/>
      <c r="E56" s="307"/>
      <c r="F56" s="307"/>
      <c r="G56" s="307"/>
      <c r="H56" s="308"/>
    </row>
    <row r="57" spans="1:8" ht="19.5" thickBot="1" x14ac:dyDescent="0.35">
      <c r="A57" s="73" t="s">
        <v>35</v>
      </c>
      <c r="B57" s="29"/>
      <c r="C57" s="29"/>
      <c r="D57" s="29"/>
      <c r="E57" s="29"/>
      <c r="F57" s="29"/>
      <c r="G57" s="30"/>
      <c r="H57" s="31"/>
    </row>
    <row r="58" spans="1:8" ht="15.75" thickBot="1" x14ac:dyDescent="0.3">
      <c r="A58" s="32" t="s">
        <v>9</v>
      </c>
      <c r="B58" s="60" t="s">
        <v>10</v>
      </c>
      <c r="C58" s="263" t="s">
        <v>6</v>
      </c>
      <c r="D58" s="284"/>
      <c r="E58" s="263" t="s">
        <v>11</v>
      </c>
      <c r="F58" s="264"/>
      <c r="G58" s="285" t="s">
        <v>20</v>
      </c>
      <c r="H58" s="286"/>
    </row>
    <row r="59" spans="1:8" ht="31.5" thickBot="1" x14ac:dyDescent="0.35">
      <c r="A59" s="287" t="s">
        <v>28</v>
      </c>
      <c r="B59" s="290" t="s">
        <v>42</v>
      </c>
      <c r="C59" s="293" t="s">
        <v>29</v>
      </c>
      <c r="D59" s="294"/>
      <c r="E59" s="299" t="s">
        <v>30</v>
      </c>
      <c r="F59" s="294"/>
      <c r="G59" s="33" t="s">
        <v>1</v>
      </c>
      <c r="H59" s="34" t="s">
        <v>31</v>
      </c>
    </row>
    <row r="60" spans="1:8" ht="17.25" thickBot="1" x14ac:dyDescent="0.35">
      <c r="A60" s="288"/>
      <c r="B60" s="291"/>
      <c r="C60" s="295"/>
      <c r="D60" s="296"/>
      <c r="E60" s="300"/>
      <c r="F60" s="296"/>
      <c r="G60" s="33" t="s">
        <v>0</v>
      </c>
      <c r="H60" s="35"/>
    </row>
    <row r="61" spans="1:8" x14ac:dyDescent="0.25">
      <c r="A61" s="288"/>
      <c r="B61" s="291"/>
      <c r="C61" s="295"/>
      <c r="D61" s="296"/>
      <c r="E61" s="300"/>
      <c r="F61" s="296"/>
      <c r="G61" s="302" t="s">
        <v>2</v>
      </c>
      <c r="H61" s="304" t="s">
        <v>21</v>
      </c>
    </row>
    <row r="62" spans="1:8" ht="15.75" thickBot="1" x14ac:dyDescent="0.3">
      <c r="A62" s="289"/>
      <c r="B62" s="292"/>
      <c r="C62" s="297"/>
      <c r="D62" s="298"/>
      <c r="E62" s="301"/>
      <c r="F62" s="298"/>
      <c r="G62" s="303"/>
      <c r="H62" s="305"/>
    </row>
    <row r="63" spans="1:8" ht="19.5" thickBot="1" x14ac:dyDescent="0.3">
      <c r="A63" s="123" t="s">
        <v>107</v>
      </c>
      <c r="B63" s="124"/>
      <c r="C63" s="61"/>
      <c r="D63" s="61"/>
      <c r="E63" s="61"/>
      <c r="F63" s="61"/>
      <c r="G63" s="62"/>
      <c r="H63" s="28"/>
    </row>
    <row r="64" spans="1:8" ht="15.75" thickBot="1" x14ac:dyDescent="0.3">
      <c r="A64" s="265" t="s">
        <v>14</v>
      </c>
      <c r="B64" s="266"/>
      <c r="C64" s="267"/>
      <c r="D64" s="36" t="s">
        <v>4</v>
      </c>
      <c r="E64" s="36" t="s">
        <v>5</v>
      </c>
      <c r="F64" s="36" t="s">
        <v>15</v>
      </c>
      <c r="G64" s="36" t="s">
        <v>69</v>
      </c>
      <c r="H64" s="36" t="s">
        <v>22</v>
      </c>
    </row>
    <row r="65" spans="1:8" ht="17.25" thickBot="1" x14ac:dyDescent="0.35">
      <c r="A65" s="268" t="s">
        <v>18</v>
      </c>
      <c r="B65" s="269"/>
      <c r="C65" s="270"/>
      <c r="D65" s="102">
        <v>1</v>
      </c>
      <c r="E65" s="39">
        <v>0</v>
      </c>
      <c r="F65" s="39">
        <f>+D65-E65</f>
        <v>1</v>
      </c>
      <c r="G65" s="40">
        <f t="shared" ref="G65:G71" si="1">+(E65/D65)</f>
        <v>0</v>
      </c>
      <c r="H65" s="35"/>
    </row>
    <row r="66" spans="1:8" ht="17.25" thickBot="1" x14ac:dyDescent="0.35">
      <c r="A66" s="259" t="s">
        <v>37</v>
      </c>
      <c r="B66" s="271"/>
      <c r="C66" s="260"/>
      <c r="D66" s="102">
        <v>16.5</v>
      </c>
      <c r="E66" s="39">
        <v>0</v>
      </c>
      <c r="F66" s="39">
        <v>0</v>
      </c>
      <c r="G66" s="40">
        <v>0</v>
      </c>
      <c r="H66" s="35"/>
    </row>
    <row r="67" spans="1:8" ht="17.25" thickBot="1" x14ac:dyDescent="0.35">
      <c r="A67" s="272" t="s">
        <v>38</v>
      </c>
      <c r="B67" s="273"/>
      <c r="C67" s="274"/>
      <c r="D67" s="217">
        <v>185.5</v>
      </c>
      <c r="E67" s="218">
        <v>3.859</v>
      </c>
      <c r="F67" s="39">
        <v>0</v>
      </c>
      <c r="G67" s="40">
        <v>0</v>
      </c>
      <c r="H67" s="35"/>
    </row>
    <row r="68" spans="1:8" ht="17.25" thickBot="1" x14ac:dyDescent="0.35">
      <c r="A68" s="272" t="s">
        <v>23</v>
      </c>
      <c r="B68" s="273"/>
      <c r="C68" s="274"/>
      <c r="D68" s="218">
        <v>125</v>
      </c>
      <c r="E68" s="218">
        <v>7</v>
      </c>
      <c r="F68" s="39">
        <f t="shared" ref="F68:F70" si="2">+D68-E68</f>
        <v>118</v>
      </c>
      <c r="G68" s="40">
        <f t="shared" si="1"/>
        <v>5.6000000000000001E-2</v>
      </c>
      <c r="H68" s="35"/>
    </row>
    <row r="69" spans="1:8" ht="17.25" thickBot="1" x14ac:dyDescent="0.35">
      <c r="A69" s="272" t="s">
        <v>39</v>
      </c>
      <c r="B69" s="273"/>
      <c r="C69" s="274"/>
      <c r="D69" s="218">
        <v>264</v>
      </c>
      <c r="E69" s="218">
        <v>16.004999999999999</v>
      </c>
      <c r="F69" s="39">
        <f t="shared" si="2"/>
        <v>247.995</v>
      </c>
      <c r="G69" s="40">
        <f t="shared" si="1"/>
        <v>6.0624999999999998E-2</v>
      </c>
      <c r="H69" s="35"/>
    </row>
    <row r="70" spans="1:8" ht="17.25" thickBot="1" x14ac:dyDescent="0.35">
      <c r="A70" s="275" t="s">
        <v>8</v>
      </c>
      <c r="B70" s="276"/>
      <c r="C70" s="277"/>
      <c r="D70" s="218">
        <v>25000</v>
      </c>
      <c r="E70" s="218">
        <v>1006</v>
      </c>
      <c r="F70" s="39">
        <f t="shared" si="2"/>
        <v>23994</v>
      </c>
      <c r="G70" s="40">
        <f t="shared" si="1"/>
        <v>4.0239999999999998E-2</v>
      </c>
      <c r="H70" s="35"/>
    </row>
    <row r="71" spans="1:8" ht="17.25" thickBot="1" x14ac:dyDescent="0.35">
      <c r="A71" s="278" t="s">
        <v>13</v>
      </c>
      <c r="B71" s="279"/>
      <c r="C71" s="280"/>
      <c r="D71" s="42">
        <f>SUM(D69:D70)</f>
        <v>25264</v>
      </c>
      <c r="E71" s="42">
        <f>SUM(E69:E70)</f>
        <v>1022.005</v>
      </c>
      <c r="F71" s="42">
        <f>SUM(F69:F70)</f>
        <v>24241.994999999999</v>
      </c>
      <c r="G71" s="43">
        <f t="shared" si="1"/>
        <v>4.0453016149461687E-2</v>
      </c>
      <c r="H71" s="63"/>
    </row>
    <row r="72" spans="1:8" ht="19.5" thickBot="1" x14ac:dyDescent="0.35">
      <c r="A72" s="281" t="s">
        <v>109</v>
      </c>
      <c r="B72" s="282"/>
      <c r="C72" s="282"/>
      <c r="D72" s="282"/>
      <c r="E72" s="282"/>
      <c r="F72" s="282"/>
      <c r="G72" s="282"/>
      <c r="H72" s="283"/>
    </row>
    <row r="73" spans="1:8" ht="15.75" thickBot="1" x14ac:dyDescent="0.3">
      <c r="A73" s="261" t="s">
        <v>14</v>
      </c>
      <c r="B73" s="262"/>
      <c r="C73" s="44" t="s">
        <v>4</v>
      </c>
      <c r="D73" s="45" t="s">
        <v>5</v>
      </c>
      <c r="E73" s="44" t="s">
        <v>15</v>
      </c>
      <c r="F73" s="103" t="s">
        <v>16</v>
      </c>
      <c r="G73" s="263" t="s">
        <v>12</v>
      </c>
      <c r="H73" s="264"/>
    </row>
    <row r="74" spans="1:8" ht="17.25" thickBot="1" x14ac:dyDescent="0.35">
      <c r="A74" s="255" t="s">
        <v>32</v>
      </c>
      <c r="B74" s="256"/>
      <c r="C74" s="47">
        <v>1345004388.48</v>
      </c>
      <c r="D74" s="47">
        <v>1345004388.48</v>
      </c>
      <c r="E74" s="48">
        <f>+C74-D74</f>
        <v>0</v>
      </c>
      <c r="F74" s="41">
        <f>+(D74/C74)</f>
        <v>1</v>
      </c>
      <c r="G74" s="257" t="s">
        <v>43</v>
      </c>
      <c r="H74" s="258"/>
    </row>
    <row r="75" spans="1:8" ht="17.25" thickBot="1" x14ac:dyDescent="0.35">
      <c r="A75" s="255" t="s">
        <v>24</v>
      </c>
      <c r="B75" s="256"/>
      <c r="C75" s="48">
        <v>5767630096.8000002</v>
      </c>
      <c r="D75" s="48">
        <v>0</v>
      </c>
      <c r="E75" s="48">
        <f>+C75-D75</f>
        <v>5767630096.8000002</v>
      </c>
      <c r="F75" s="41">
        <f>+(D75/C75)</f>
        <v>0</v>
      </c>
      <c r="G75" s="257"/>
      <c r="H75" s="258"/>
    </row>
    <row r="76" spans="1:8" ht="17.25" thickBot="1" x14ac:dyDescent="0.35">
      <c r="A76" s="100" t="s">
        <v>25</v>
      </c>
      <c r="B76" s="101"/>
      <c r="C76" s="48">
        <v>2497431254.02</v>
      </c>
      <c r="D76" s="48">
        <v>0</v>
      </c>
      <c r="E76" s="48">
        <f>+C76-D76</f>
        <v>2497431254.02</v>
      </c>
      <c r="F76" s="41">
        <f>+(D76/C76)</f>
        <v>0</v>
      </c>
      <c r="G76" s="257"/>
      <c r="H76" s="258"/>
    </row>
    <row r="77" spans="1:8" ht="17.25" thickBot="1" x14ac:dyDescent="0.35">
      <c r="A77" s="259" t="s">
        <v>26</v>
      </c>
      <c r="B77" s="260"/>
      <c r="C77" s="48">
        <v>701634572.38</v>
      </c>
      <c r="D77" s="48">
        <v>0</v>
      </c>
      <c r="E77" s="48">
        <f>+C77-D77</f>
        <v>701634572.38</v>
      </c>
      <c r="F77" s="41">
        <f>+(D77/C77)</f>
        <v>0</v>
      </c>
      <c r="G77" s="257"/>
      <c r="H77" s="258"/>
    </row>
    <row r="78" spans="1:8" ht="15.75" thickBot="1" x14ac:dyDescent="0.3">
      <c r="A78" s="50" t="s">
        <v>13</v>
      </c>
      <c r="B78" s="51"/>
      <c r="C78" s="52">
        <f>SUM(C75:C77)</f>
        <v>8966695923.1999989</v>
      </c>
      <c r="D78" s="52">
        <f>SUM(D74:D77)</f>
        <v>1345004388.48</v>
      </c>
      <c r="E78" s="52">
        <f>C78-D78</f>
        <v>7621691534.7199993</v>
      </c>
      <c r="F78" s="125"/>
      <c r="G78" s="253"/>
      <c r="H78" s="254"/>
    </row>
    <row r="79" spans="1:8" ht="15.75" thickBot="1" x14ac:dyDescent="0.3"/>
    <row r="80" spans="1:8" ht="15.75" thickBot="1" x14ac:dyDescent="0.3">
      <c r="A80" s="265" t="s">
        <v>27</v>
      </c>
      <c r="B80" s="266"/>
      <c r="C80" s="266"/>
      <c r="D80" s="266"/>
      <c r="E80" s="266"/>
      <c r="F80" s="266"/>
      <c r="G80" s="266"/>
      <c r="H80" s="267"/>
    </row>
    <row r="81" spans="1:8" ht="16.5" x14ac:dyDescent="0.3">
      <c r="A81" s="1"/>
      <c r="B81" s="7"/>
      <c r="C81" s="7"/>
      <c r="D81" s="7"/>
      <c r="E81" s="7"/>
      <c r="F81" s="7"/>
      <c r="G81" s="27"/>
      <c r="H81" s="28"/>
    </row>
    <row r="82" spans="1:8" ht="16.5" x14ac:dyDescent="0.3">
      <c r="A82" s="1"/>
      <c r="B82" s="7"/>
      <c r="C82" s="7"/>
      <c r="D82" s="7"/>
      <c r="E82" s="7"/>
      <c r="F82" s="7"/>
      <c r="G82" s="27"/>
      <c r="H82" s="28"/>
    </row>
    <row r="83" spans="1:8" ht="16.5" x14ac:dyDescent="0.3">
      <c r="A83" s="1"/>
      <c r="B83" s="7"/>
      <c r="C83" s="7"/>
      <c r="D83" s="7"/>
      <c r="E83" s="7"/>
      <c r="F83" s="7"/>
      <c r="G83" s="27"/>
      <c r="H83" s="28"/>
    </row>
    <row r="84" spans="1:8" ht="16.5" x14ac:dyDescent="0.3">
      <c r="A84" s="1"/>
      <c r="B84" s="7"/>
      <c r="C84" s="7"/>
      <c r="D84" s="7"/>
      <c r="E84" s="7"/>
      <c r="F84" s="7"/>
      <c r="G84" s="27"/>
      <c r="H84" s="28"/>
    </row>
    <row r="85" spans="1:8" ht="16.5" x14ac:dyDescent="0.3">
      <c r="A85" s="1"/>
      <c r="B85" s="7"/>
      <c r="C85" s="7"/>
      <c r="D85" s="7"/>
      <c r="E85" s="7"/>
      <c r="F85" s="7"/>
      <c r="G85" s="27"/>
      <c r="H85" s="28"/>
    </row>
    <row r="86" spans="1:8" ht="16.5" x14ac:dyDescent="0.3">
      <c r="A86" s="1"/>
      <c r="B86" s="7"/>
      <c r="C86" s="7"/>
      <c r="D86" s="7"/>
      <c r="E86" s="7"/>
      <c r="F86" s="7"/>
      <c r="G86" s="27"/>
      <c r="H86" s="28"/>
    </row>
    <row r="87" spans="1:8" ht="16.5" x14ac:dyDescent="0.3">
      <c r="A87" s="26"/>
      <c r="B87" s="26"/>
      <c r="C87" s="26"/>
      <c r="D87" s="26"/>
      <c r="E87" s="26"/>
      <c r="F87" s="26"/>
      <c r="G87" s="26"/>
      <c r="H87" s="28"/>
    </row>
    <row r="88" spans="1:8" ht="16.5" x14ac:dyDescent="0.3">
      <c r="A88" s="25"/>
      <c r="B88" s="26"/>
      <c r="C88" s="26"/>
      <c r="D88" s="26"/>
      <c r="E88" s="26"/>
      <c r="F88" s="26"/>
      <c r="G88" s="26"/>
      <c r="H88" s="28"/>
    </row>
    <row r="89" spans="1:8" ht="16.5" x14ac:dyDescent="0.3">
      <c r="A89" s="25"/>
      <c r="B89" s="26"/>
      <c r="C89" s="26"/>
      <c r="D89" s="26"/>
      <c r="E89" s="26"/>
      <c r="F89" s="26"/>
      <c r="G89" s="26"/>
      <c r="H89" s="28"/>
    </row>
    <row r="90" spans="1:8" ht="16.5" x14ac:dyDescent="0.3">
      <c r="A90" s="25"/>
      <c r="B90" s="26"/>
      <c r="C90" s="26"/>
      <c r="D90" s="26"/>
      <c r="E90" s="26"/>
      <c r="F90" s="26"/>
      <c r="G90" s="26"/>
      <c r="H90" s="28"/>
    </row>
    <row r="91" spans="1:8" ht="16.5" x14ac:dyDescent="0.3">
      <c r="A91" s="25"/>
      <c r="B91" s="26"/>
      <c r="C91" s="26"/>
      <c r="D91" s="26"/>
      <c r="E91" s="26"/>
      <c r="F91" s="26"/>
      <c r="G91" s="26"/>
      <c r="H91" s="28"/>
    </row>
    <row r="92" spans="1:8" ht="17.25" thickBot="1" x14ac:dyDescent="0.35">
      <c r="A92" s="64"/>
      <c r="B92" s="65"/>
      <c r="C92" s="65"/>
      <c r="D92" s="65"/>
      <c r="E92" s="65"/>
      <c r="F92" s="65"/>
      <c r="G92" s="65"/>
      <c r="H92" s="53"/>
    </row>
  </sheetData>
  <mergeCells count="78">
    <mergeCell ref="A80:H80"/>
    <mergeCell ref="H12:H13"/>
    <mergeCell ref="A15:C15"/>
    <mergeCell ref="G15:H15"/>
    <mergeCell ref="A16:C16"/>
    <mergeCell ref="A10:A13"/>
    <mergeCell ref="B10:B13"/>
    <mergeCell ref="C10:E13"/>
    <mergeCell ref="F10:F13"/>
    <mergeCell ref="G12:G13"/>
    <mergeCell ref="G16:H16"/>
    <mergeCell ref="A18:C18"/>
    <mergeCell ref="G18:H18"/>
    <mergeCell ref="A19:C19"/>
    <mergeCell ref="G19:H19"/>
    <mergeCell ref="A17:C17"/>
    <mergeCell ref="A1:H1"/>
    <mergeCell ref="A2:H2"/>
    <mergeCell ref="A5:H6"/>
    <mergeCell ref="C9:E9"/>
    <mergeCell ref="G9:H9"/>
    <mergeCell ref="G17:H17"/>
    <mergeCell ref="A20:C20"/>
    <mergeCell ref="G20:H20"/>
    <mergeCell ref="A27:B27"/>
    <mergeCell ref="G27:H27"/>
    <mergeCell ref="A21:C21"/>
    <mergeCell ref="G21:H21"/>
    <mergeCell ref="A22:C22"/>
    <mergeCell ref="G22:H22"/>
    <mergeCell ref="A23:C23"/>
    <mergeCell ref="G23:H23"/>
    <mergeCell ref="A24:C24"/>
    <mergeCell ref="G24:H24"/>
    <mergeCell ref="A25:H25"/>
    <mergeCell ref="A26:B26"/>
    <mergeCell ref="G26:H26"/>
    <mergeCell ref="A56:H56"/>
    <mergeCell ref="A28:B28"/>
    <mergeCell ref="G28:H28"/>
    <mergeCell ref="G29:H29"/>
    <mergeCell ref="A30:B30"/>
    <mergeCell ref="G30:H30"/>
    <mergeCell ref="A31:B31"/>
    <mergeCell ref="G31:H31"/>
    <mergeCell ref="G32:H32"/>
    <mergeCell ref="A35:H35"/>
    <mergeCell ref="A50:H50"/>
    <mergeCell ref="A51:H51"/>
    <mergeCell ref="A54:H55"/>
    <mergeCell ref="C58:D58"/>
    <mergeCell ref="E58:F58"/>
    <mergeCell ref="G58:H58"/>
    <mergeCell ref="A59:A62"/>
    <mergeCell ref="B59:B62"/>
    <mergeCell ref="C59:D62"/>
    <mergeCell ref="E59:F62"/>
    <mergeCell ref="G61:G62"/>
    <mergeCell ref="H61:H62"/>
    <mergeCell ref="A73:B73"/>
    <mergeCell ref="G73:H73"/>
    <mergeCell ref="A64:C64"/>
    <mergeCell ref="A65:C65"/>
    <mergeCell ref="A66:C66"/>
    <mergeCell ref="A67:C67"/>
    <mergeCell ref="A68:C68"/>
    <mergeCell ref="A69:C69"/>
    <mergeCell ref="A70:C70"/>
    <mergeCell ref="A71:C71"/>
    <mergeCell ref="A72:H72"/>
    <mergeCell ref="G78:H78"/>
    <mergeCell ref="A74:B74"/>
    <mergeCell ref="G74:H74"/>
    <mergeCell ref="A75:B75"/>
    <mergeCell ref="G75:H75"/>
    <mergeCell ref="G76:H76"/>
    <mergeCell ref="A77:B77"/>
    <mergeCell ref="G77:H77"/>
  </mergeCells>
  <pageMargins left="0.7" right="0.7" top="0.75" bottom="0.75" header="0.3" footer="0.3"/>
  <pageSetup paperSize="9" scale="6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O262"/>
  <sheetViews>
    <sheetView topLeftCell="A72" zoomScale="80" zoomScaleNormal="80" workbookViewId="0">
      <selection activeCell="A86" sqref="A86:O165"/>
    </sheetView>
  </sheetViews>
  <sheetFormatPr defaultRowHeight="15" x14ac:dyDescent="0.25"/>
  <cols>
    <col min="1" max="1" width="55.28515625" customWidth="1"/>
    <col min="2" max="2" width="25" customWidth="1"/>
    <col min="3" max="3" width="21.85546875" customWidth="1"/>
    <col min="4" max="4" width="22.140625" customWidth="1"/>
    <col min="5" max="5" width="22" customWidth="1"/>
    <col min="6" max="6" width="34.42578125" customWidth="1"/>
    <col min="7" max="7" width="28" customWidth="1"/>
    <col min="8" max="8" width="40.140625" customWidth="1"/>
    <col min="9" max="9" width="9.140625" hidden="1" customWidth="1"/>
  </cols>
  <sheetData>
    <row r="1" spans="1:8" ht="23.25" x14ac:dyDescent="0.35">
      <c r="A1" s="311"/>
      <c r="B1" s="312"/>
      <c r="C1" s="312"/>
      <c r="D1" s="312"/>
      <c r="E1" s="312"/>
      <c r="F1" s="312"/>
      <c r="G1" s="312"/>
      <c r="H1" s="313"/>
    </row>
    <row r="2" spans="1:8" ht="23.25" x14ac:dyDescent="0.35">
      <c r="A2" s="314" t="s">
        <v>65</v>
      </c>
      <c r="B2" s="315"/>
      <c r="C2" s="315"/>
      <c r="D2" s="315"/>
      <c r="E2" s="315"/>
      <c r="F2" s="315"/>
      <c r="G2" s="315"/>
      <c r="H2" s="316"/>
    </row>
    <row r="3" spans="1:8" ht="23.25" x14ac:dyDescent="0.35">
      <c r="A3" s="11"/>
      <c r="B3" s="109"/>
      <c r="C3" s="75"/>
      <c r="D3" s="75"/>
      <c r="E3" s="75"/>
      <c r="F3" s="75"/>
      <c r="G3" s="76"/>
      <c r="H3" s="77"/>
    </row>
    <row r="4" spans="1:8" ht="19.5" thickBot="1" x14ac:dyDescent="0.35">
      <c r="A4" s="12"/>
      <c r="B4" s="110"/>
      <c r="C4" s="13"/>
      <c r="D4" s="13"/>
      <c r="E4" s="13"/>
      <c r="F4" s="13"/>
      <c r="G4" s="14"/>
      <c r="H4" s="15"/>
    </row>
    <row r="5" spans="1:8" x14ac:dyDescent="0.25">
      <c r="A5" s="407" t="s">
        <v>58</v>
      </c>
      <c r="B5" s="408"/>
      <c r="C5" s="408"/>
      <c r="D5" s="408"/>
      <c r="E5" s="408"/>
      <c r="F5" s="408"/>
      <c r="G5" s="408"/>
      <c r="H5" s="409"/>
    </row>
    <row r="6" spans="1:8" ht="15.75" thickBot="1" x14ac:dyDescent="0.3">
      <c r="A6" s="410"/>
      <c r="B6" s="411"/>
      <c r="C6" s="411"/>
      <c r="D6" s="411"/>
      <c r="E6" s="411"/>
      <c r="F6" s="411"/>
      <c r="G6" s="411"/>
      <c r="H6" s="412"/>
    </row>
    <row r="7" spans="1:8" ht="21" thickBot="1" x14ac:dyDescent="0.3">
      <c r="A7" s="413"/>
      <c r="B7" s="414"/>
      <c r="C7" s="414"/>
      <c r="D7" s="414"/>
      <c r="E7" s="414"/>
      <c r="F7" s="414"/>
      <c r="G7" s="414"/>
      <c r="H7" s="415"/>
    </row>
    <row r="8" spans="1:8" ht="21" thickBot="1" x14ac:dyDescent="0.35">
      <c r="A8" s="17" t="s">
        <v>59</v>
      </c>
      <c r="B8" s="18"/>
      <c r="C8" s="18"/>
      <c r="D8" s="18"/>
      <c r="E8" s="18"/>
      <c r="F8" s="18"/>
      <c r="G8" s="78"/>
      <c r="H8" s="68"/>
    </row>
    <row r="9" spans="1:8" ht="21" thickBot="1" x14ac:dyDescent="0.3">
      <c r="A9" s="22" t="s">
        <v>9</v>
      </c>
      <c r="B9" s="108" t="s">
        <v>10</v>
      </c>
      <c r="C9" s="416" t="s">
        <v>6</v>
      </c>
      <c r="D9" s="417"/>
      <c r="E9" s="418"/>
      <c r="F9" s="108" t="s">
        <v>11</v>
      </c>
      <c r="G9" s="419" t="s">
        <v>20</v>
      </c>
      <c r="H9" s="420"/>
    </row>
    <row r="10" spans="1:8" ht="21.75" thickBot="1" x14ac:dyDescent="0.4">
      <c r="A10" s="421" t="s">
        <v>46</v>
      </c>
      <c r="B10" s="421" t="s">
        <v>42</v>
      </c>
      <c r="C10" s="424" t="s">
        <v>47</v>
      </c>
      <c r="D10" s="425"/>
      <c r="E10" s="426"/>
      <c r="F10" s="421" t="s">
        <v>72</v>
      </c>
      <c r="G10" s="21" t="s">
        <v>1</v>
      </c>
      <c r="H10" s="119" t="s">
        <v>48</v>
      </c>
    </row>
    <row r="11" spans="1:8" ht="21.75" thickBot="1" x14ac:dyDescent="0.4">
      <c r="A11" s="422"/>
      <c r="B11" s="422"/>
      <c r="C11" s="427"/>
      <c r="D11" s="428"/>
      <c r="E11" s="429"/>
      <c r="F11" s="422"/>
      <c r="G11" s="21" t="s">
        <v>0</v>
      </c>
      <c r="H11" s="120"/>
    </row>
    <row r="12" spans="1:8" ht="21" thickBot="1" x14ac:dyDescent="0.35">
      <c r="A12" s="423"/>
      <c r="B12" s="423"/>
      <c r="C12" s="430"/>
      <c r="D12" s="431"/>
      <c r="E12" s="432"/>
      <c r="F12" s="423"/>
      <c r="G12" s="16" t="s">
        <v>2</v>
      </c>
      <c r="H12" s="121" t="s">
        <v>44</v>
      </c>
    </row>
    <row r="13" spans="1:8" ht="21" thickBot="1" x14ac:dyDescent="0.3">
      <c r="A13" s="19" t="s">
        <v>110</v>
      </c>
      <c r="B13" s="20"/>
      <c r="C13" s="20"/>
      <c r="D13" s="20"/>
      <c r="E13" s="20"/>
      <c r="F13" s="20"/>
      <c r="G13" s="72"/>
      <c r="H13" s="72"/>
    </row>
    <row r="14" spans="1:8" ht="24" thickBot="1" x14ac:dyDescent="0.3">
      <c r="A14" s="379" t="s">
        <v>14</v>
      </c>
      <c r="B14" s="380"/>
      <c r="C14" s="381"/>
      <c r="D14" s="69" t="s">
        <v>4</v>
      </c>
      <c r="E14" s="69" t="s">
        <v>5</v>
      </c>
      <c r="F14" s="69" t="s">
        <v>15</v>
      </c>
      <c r="G14" s="69" t="s">
        <v>63</v>
      </c>
      <c r="H14" s="69" t="s">
        <v>12</v>
      </c>
    </row>
    <row r="15" spans="1:8" ht="21.75" thickBot="1" x14ac:dyDescent="0.4">
      <c r="A15" s="382" t="s">
        <v>60</v>
      </c>
      <c r="B15" s="383"/>
      <c r="C15" s="384"/>
      <c r="D15" s="107">
        <v>1</v>
      </c>
      <c r="E15" s="21">
        <v>0</v>
      </c>
      <c r="F15" s="21">
        <v>1</v>
      </c>
      <c r="G15" s="70">
        <f>+(E15/D15)</f>
        <v>0</v>
      </c>
      <c r="H15" s="70"/>
    </row>
    <row r="16" spans="1:8" ht="21.75" thickBot="1" x14ac:dyDescent="0.4">
      <c r="A16" s="382" t="s">
        <v>37</v>
      </c>
      <c r="B16" s="383"/>
      <c r="C16" s="384"/>
      <c r="D16" s="107">
        <v>58</v>
      </c>
      <c r="E16" s="21">
        <v>0</v>
      </c>
      <c r="F16" s="21">
        <f>+D16-E16</f>
        <v>58</v>
      </c>
      <c r="G16" s="70">
        <f t="shared" ref="G16:G22" si="0">+(E16/D16)</f>
        <v>0</v>
      </c>
      <c r="H16" s="70"/>
    </row>
    <row r="17" spans="1:15" ht="21.75" thickBot="1" x14ac:dyDescent="0.4">
      <c r="A17" s="382" t="s">
        <v>61</v>
      </c>
      <c r="B17" s="383"/>
      <c r="C17" s="384"/>
      <c r="D17" s="21">
        <v>157.16</v>
      </c>
      <c r="E17" s="21">
        <v>0</v>
      </c>
      <c r="F17" s="21">
        <f t="shared" ref="F17:F21" si="1">+D17-E17</f>
        <v>157.16</v>
      </c>
      <c r="G17" s="70">
        <f t="shared" si="0"/>
        <v>0</v>
      </c>
      <c r="H17" s="70"/>
    </row>
    <row r="18" spans="1:15" ht="21.75" thickBot="1" x14ac:dyDescent="0.4">
      <c r="A18" s="385" t="s">
        <v>3</v>
      </c>
      <c r="B18" s="386"/>
      <c r="C18" s="387"/>
      <c r="D18" s="21">
        <v>1</v>
      </c>
      <c r="E18" s="21">
        <v>0</v>
      </c>
      <c r="F18" s="21">
        <f t="shared" si="1"/>
        <v>1</v>
      </c>
      <c r="G18" s="70">
        <f t="shared" si="0"/>
        <v>0</v>
      </c>
      <c r="H18" s="70"/>
    </row>
    <row r="19" spans="1:15" ht="21.75" thickBot="1" x14ac:dyDescent="0.4">
      <c r="A19" s="376" t="s">
        <v>23</v>
      </c>
      <c r="B19" s="377"/>
      <c r="C19" s="378"/>
      <c r="D19" s="21">
        <v>48</v>
      </c>
      <c r="E19" s="21">
        <v>0</v>
      </c>
      <c r="F19" s="21">
        <f t="shared" si="1"/>
        <v>48</v>
      </c>
      <c r="G19" s="70">
        <f t="shared" si="0"/>
        <v>0</v>
      </c>
      <c r="H19" s="70"/>
    </row>
    <row r="20" spans="1:15" ht="21.75" thickBot="1" x14ac:dyDescent="0.4">
      <c r="A20" s="382" t="s">
        <v>62</v>
      </c>
      <c r="B20" s="383"/>
      <c r="C20" s="384"/>
      <c r="D20" s="21">
        <v>166.13</v>
      </c>
      <c r="E20" s="21">
        <v>0</v>
      </c>
      <c r="F20" s="21">
        <f t="shared" si="1"/>
        <v>166.13</v>
      </c>
      <c r="G20" s="70">
        <f t="shared" si="0"/>
        <v>0</v>
      </c>
      <c r="H20" s="70"/>
    </row>
    <row r="21" spans="1:15" ht="21.75" thickBot="1" x14ac:dyDescent="0.4">
      <c r="A21" s="376" t="s">
        <v>8</v>
      </c>
      <c r="B21" s="377"/>
      <c r="C21" s="378"/>
      <c r="D21" s="21">
        <v>15300</v>
      </c>
      <c r="E21" s="21">
        <v>0</v>
      </c>
      <c r="F21" s="21">
        <f t="shared" si="1"/>
        <v>15300</v>
      </c>
      <c r="G21" s="70">
        <f t="shared" si="0"/>
        <v>0</v>
      </c>
      <c r="H21" s="70"/>
    </row>
    <row r="22" spans="1:15" ht="21.75" thickBot="1" x14ac:dyDescent="0.4">
      <c r="A22" s="376" t="s">
        <v>7</v>
      </c>
      <c r="B22" s="377"/>
      <c r="C22" s="378"/>
      <c r="D22" s="21">
        <v>0</v>
      </c>
      <c r="E22" s="21">
        <v>0</v>
      </c>
      <c r="F22" s="21">
        <v>0</v>
      </c>
      <c r="G22" s="70" t="e">
        <f t="shared" si="0"/>
        <v>#DIV/0!</v>
      </c>
      <c r="H22" s="70"/>
    </row>
    <row r="23" spans="1:15" ht="21" thickBot="1" x14ac:dyDescent="0.35">
      <c r="A23" s="392" t="s">
        <v>111</v>
      </c>
      <c r="B23" s="393"/>
      <c r="C23" s="393"/>
      <c r="D23" s="393"/>
      <c r="E23" s="393"/>
      <c r="F23" s="393"/>
      <c r="G23" s="393"/>
      <c r="H23" s="394"/>
      <c r="I23" s="79"/>
      <c r="J23" s="79"/>
      <c r="K23" s="79"/>
      <c r="L23" s="79"/>
      <c r="M23" s="79"/>
      <c r="N23" s="79"/>
      <c r="O23" s="79"/>
    </row>
    <row r="24" spans="1:15" ht="21" thickBot="1" x14ac:dyDescent="0.35">
      <c r="A24" s="368" t="s">
        <v>14</v>
      </c>
      <c r="B24" s="369"/>
      <c r="C24" s="80" t="s">
        <v>4</v>
      </c>
      <c r="D24" s="81" t="s">
        <v>5</v>
      </c>
      <c r="E24" s="80" t="s">
        <v>15</v>
      </c>
      <c r="F24" s="82" t="s">
        <v>64</v>
      </c>
      <c r="G24" s="370" t="s">
        <v>12</v>
      </c>
      <c r="H24" s="371"/>
      <c r="I24" s="79"/>
      <c r="J24" s="79"/>
      <c r="K24" s="79"/>
      <c r="L24" s="79"/>
      <c r="M24" s="79"/>
      <c r="N24" s="79"/>
      <c r="O24" s="79"/>
    </row>
    <row r="25" spans="1:15" ht="21.75" thickBot="1" x14ac:dyDescent="0.4">
      <c r="A25" s="372" t="s">
        <v>49</v>
      </c>
      <c r="B25" s="373"/>
      <c r="C25" s="83">
        <v>1272600384</v>
      </c>
      <c r="D25" s="83">
        <v>1272600384</v>
      </c>
      <c r="E25" s="83">
        <f>+C25-D25</f>
        <v>0</v>
      </c>
      <c r="F25" s="84">
        <f>+(D25/C25)</f>
        <v>1</v>
      </c>
      <c r="G25" s="390"/>
      <c r="H25" s="391"/>
      <c r="I25" s="79"/>
      <c r="J25" s="79"/>
      <c r="K25" s="79"/>
      <c r="L25" s="79"/>
      <c r="M25" s="79"/>
      <c r="N25" s="79"/>
      <c r="O25" s="79"/>
    </row>
    <row r="26" spans="1:15" ht="21.75" thickBot="1" x14ac:dyDescent="0.4">
      <c r="A26" s="372" t="s">
        <v>50</v>
      </c>
      <c r="B26" s="373"/>
      <c r="C26" s="83">
        <v>16069923532.74</v>
      </c>
      <c r="D26" s="83">
        <v>1504505128.5699999</v>
      </c>
      <c r="E26" s="83">
        <f>+C26-D26</f>
        <v>14565418404.17</v>
      </c>
      <c r="F26" s="84">
        <f>+(D26/C26)</f>
        <v>9.3622419889229841E-2</v>
      </c>
      <c r="G26" s="390"/>
      <c r="H26" s="391"/>
      <c r="I26" s="79"/>
      <c r="J26" s="79"/>
      <c r="K26" s="79"/>
      <c r="L26" s="79"/>
      <c r="M26" s="79"/>
      <c r="N26" s="79"/>
      <c r="O26" s="79"/>
    </row>
    <row r="27" spans="1:15" ht="21.75" thickBot="1" x14ac:dyDescent="0.4">
      <c r="A27" s="105" t="s">
        <v>51</v>
      </c>
      <c r="B27" s="106"/>
      <c r="C27" s="83">
        <v>4604877375.8900003</v>
      </c>
      <c r="D27" s="83">
        <v>1819190571.02</v>
      </c>
      <c r="E27" s="83">
        <f>+C27-D27</f>
        <v>2785686804.8700004</v>
      </c>
      <c r="F27" s="84">
        <f>+(D27/C27)</f>
        <v>0.3950573321549955</v>
      </c>
      <c r="G27" s="390"/>
      <c r="H27" s="391"/>
      <c r="I27" s="79"/>
      <c r="J27" s="79"/>
      <c r="K27" s="79"/>
      <c r="L27" s="79"/>
      <c r="M27" s="79"/>
      <c r="N27" s="79"/>
      <c r="O27" s="79"/>
    </row>
    <row r="28" spans="1:15" ht="21.75" thickBot="1" x14ac:dyDescent="0.4">
      <c r="A28" s="374" t="s">
        <v>52</v>
      </c>
      <c r="B28" s="375"/>
      <c r="C28" s="83">
        <v>1597799475.3800001</v>
      </c>
      <c r="D28" s="83">
        <v>0</v>
      </c>
      <c r="E28" s="83">
        <f>+C28-D28</f>
        <v>1597799475.3800001</v>
      </c>
      <c r="F28" s="84">
        <f>+(D28/C28)</f>
        <v>0</v>
      </c>
      <c r="G28" s="390"/>
      <c r="H28" s="391"/>
      <c r="I28" s="79"/>
      <c r="J28" s="79"/>
      <c r="K28" s="79"/>
      <c r="L28" s="79"/>
      <c r="M28" s="79"/>
      <c r="N28" s="79"/>
      <c r="O28" s="79"/>
    </row>
    <row r="29" spans="1:15" ht="21.75" thickBot="1" x14ac:dyDescent="0.4">
      <c r="A29" s="388"/>
      <c r="B29" s="389"/>
      <c r="C29" s="85"/>
      <c r="D29" s="85"/>
      <c r="E29" s="85"/>
      <c r="F29" s="84"/>
      <c r="G29" s="390"/>
      <c r="H29" s="391"/>
      <c r="I29" s="79"/>
      <c r="J29" s="79"/>
      <c r="K29" s="79"/>
      <c r="L29" s="79"/>
      <c r="M29" s="79"/>
      <c r="N29" s="79"/>
      <c r="O29" s="79"/>
    </row>
    <row r="30" spans="1:15" ht="21" thickBot="1" x14ac:dyDescent="0.35">
      <c r="A30" s="86" t="s">
        <v>13</v>
      </c>
      <c r="B30" s="87"/>
      <c r="C30" s="111">
        <f>SUM(C26:C29)</f>
        <v>22272600384.010002</v>
      </c>
      <c r="D30" s="88">
        <f>SUM(D25:D29)</f>
        <v>4596296083.5900002</v>
      </c>
      <c r="E30" s="111">
        <f>C30-D30</f>
        <v>17676304300.420002</v>
      </c>
      <c r="F30" s="88"/>
      <c r="G30" s="350"/>
      <c r="H30" s="351"/>
      <c r="I30" s="79"/>
      <c r="J30" s="79"/>
      <c r="K30" s="79"/>
      <c r="L30" s="79"/>
      <c r="M30" s="79"/>
      <c r="N30" s="79"/>
      <c r="O30" s="79"/>
    </row>
    <row r="31" spans="1:15" ht="17.25" thickBot="1" x14ac:dyDescent="0.35">
      <c r="A31" s="89"/>
      <c r="B31" s="90"/>
      <c r="C31" s="90"/>
      <c r="D31" s="90"/>
      <c r="E31" s="90"/>
      <c r="F31" s="90"/>
      <c r="G31" s="91"/>
      <c r="H31" s="92"/>
      <c r="I31" s="79"/>
      <c r="J31" s="79"/>
      <c r="K31" s="79"/>
      <c r="L31" s="79"/>
      <c r="M31" s="79"/>
      <c r="N31" s="79"/>
      <c r="O31" s="79"/>
    </row>
    <row r="32" spans="1:15" ht="24" thickBot="1" x14ac:dyDescent="0.3">
      <c r="A32" s="352" t="s">
        <v>53</v>
      </c>
      <c r="B32" s="353"/>
      <c r="C32" s="353"/>
      <c r="D32" s="353"/>
      <c r="E32" s="353"/>
      <c r="F32" s="353"/>
      <c r="G32" s="353"/>
      <c r="H32" s="354"/>
      <c r="I32" s="79"/>
      <c r="J32" s="79"/>
      <c r="K32" s="79"/>
      <c r="L32" s="79"/>
      <c r="M32" s="79"/>
      <c r="N32" s="79"/>
      <c r="O32" s="79"/>
    </row>
    <row r="33" spans="1:15" ht="16.5" x14ac:dyDescent="0.3">
      <c r="A33" s="95"/>
      <c r="B33" s="90"/>
      <c r="C33" s="90"/>
      <c r="D33" s="90"/>
      <c r="E33" s="90"/>
      <c r="F33" s="90"/>
      <c r="G33" s="91"/>
      <c r="H33" s="112"/>
      <c r="I33" s="79"/>
      <c r="J33" s="79"/>
      <c r="K33" s="79"/>
      <c r="L33" s="79"/>
      <c r="M33" s="79"/>
      <c r="N33" s="79"/>
      <c r="O33" s="79"/>
    </row>
    <row r="34" spans="1:15" ht="16.5" x14ac:dyDescent="0.3">
      <c r="A34" s="95"/>
      <c r="B34" s="90"/>
      <c r="C34" s="90"/>
      <c r="D34" s="90"/>
      <c r="E34" s="90"/>
      <c r="F34" s="90"/>
      <c r="G34" s="91"/>
      <c r="H34" s="113"/>
      <c r="I34" s="79"/>
      <c r="J34" s="79"/>
      <c r="K34" s="79"/>
      <c r="L34" s="79"/>
      <c r="M34" s="79"/>
      <c r="N34" s="79"/>
      <c r="O34" s="79"/>
    </row>
    <row r="35" spans="1:15" ht="16.5" x14ac:dyDescent="0.3">
      <c r="A35" s="95"/>
      <c r="B35" s="90"/>
      <c r="C35" s="90"/>
      <c r="D35" s="90"/>
      <c r="E35" s="90"/>
      <c r="F35" s="90"/>
      <c r="G35" s="91"/>
      <c r="H35" s="113"/>
      <c r="I35" s="79"/>
      <c r="J35" s="79"/>
      <c r="K35" s="79"/>
      <c r="L35" s="79"/>
      <c r="M35" s="79"/>
      <c r="N35" s="79"/>
      <c r="O35" s="79"/>
    </row>
    <row r="36" spans="1:15" ht="16.5" x14ac:dyDescent="0.3">
      <c r="A36" s="95"/>
      <c r="B36" s="90"/>
      <c r="C36" s="90"/>
      <c r="D36" s="90"/>
      <c r="E36" s="90"/>
      <c r="F36" s="90"/>
      <c r="G36" s="91"/>
      <c r="H36" s="113"/>
      <c r="I36" s="79"/>
      <c r="J36" s="79"/>
      <c r="K36" s="79"/>
      <c r="L36" s="79"/>
      <c r="M36" s="79"/>
      <c r="N36" s="79"/>
      <c r="O36" s="79"/>
    </row>
    <row r="37" spans="1:15" ht="16.5" x14ac:dyDescent="0.3">
      <c r="A37" s="95"/>
      <c r="B37" s="90"/>
      <c r="C37" s="90"/>
      <c r="D37" s="90"/>
      <c r="E37" s="90"/>
      <c r="F37" s="90"/>
      <c r="G37" s="91"/>
      <c r="H37" s="113"/>
      <c r="I37" s="79"/>
      <c r="J37" s="79"/>
      <c r="K37" s="79"/>
      <c r="L37" s="79"/>
      <c r="M37" s="79"/>
      <c r="N37" s="79"/>
      <c r="O37" s="79"/>
    </row>
    <row r="38" spans="1:15" ht="16.5" x14ac:dyDescent="0.3">
      <c r="A38" s="95"/>
      <c r="B38" s="90"/>
      <c r="C38" s="90"/>
      <c r="D38" s="90"/>
      <c r="E38" s="90"/>
      <c r="F38" s="90"/>
      <c r="G38" s="91"/>
      <c r="H38" s="113"/>
      <c r="I38" s="79"/>
      <c r="J38" s="79"/>
      <c r="K38" s="79"/>
      <c r="L38" s="79"/>
      <c r="M38" s="79"/>
      <c r="N38" s="79"/>
      <c r="O38" s="79"/>
    </row>
    <row r="39" spans="1:15" ht="16.5" x14ac:dyDescent="0.3">
      <c r="A39" s="95"/>
      <c r="B39" s="90"/>
      <c r="C39" s="90"/>
      <c r="D39" s="90"/>
      <c r="E39" s="90"/>
      <c r="F39" s="90"/>
      <c r="G39" s="90"/>
      <c r="H39" s="113"/>
      <c r="I39" s="79"/>
      <c r="J39" s="79"/>
      <c r="K39" s="79"/>
      <c r="L39" s="79"/>
      <c r="M39" s="79"/>
      <c r="N39" s="79"/>
      <c r="O39" s="79"/>
    </row>
    <row r="40" spans="1:15" ht="16.5" x14ac:dyDescent="0.3">
      <c r="A40" s="95"/>
      <c r="B40" s="90"/>
      <c r="C40" s="90"/>
      <c r="D40" s="90"/>
      <c r="E40" s="90"/>
      <c r="F40" s="90"/>
      <c r="G40" s="90"/>
      <c r="H40" s="113"/>
      <c r="I40" s="79"/>
      <c r="J40" s="79"/>
      <c r="K40" s="79"/>
      <c r="L40" s="79"/>
      <c r="M40" s="79"/>
      <c r="N40" s="79"/>
      <c r="O40" s="79"/>
    </row>
    <row r="41" spans="1:15" ht="16.5" x14ac:dyDescent="0.3">
      <c r="A41" s="95"/>
      <c r="B41" s="90"/>
      <c r="C41" s="90"/>
      <c r="D41" s="90"/>
      <c r="E41" s="90"/>
      <c r="F41" s="90"/>
      <c r="G41" s="90"/>
      <c r="H41" s="113"/>
      <c r="I41" s="79"/>
      <c r="J41" s="79"/>
      <c r="K41" s="79"/>
      <c r="L41" s="79"/>
      <c r="M41" s="79"/>
      <c r="N41" s="79"/>
      <c r="O41" s="79"/>
    </row>
    <row r="42" spans="1:15" ht="16.5" x14ac:dyDescent="0.3">
      <c r="A42" s="95"/>
      <c r="B42" s="90"/>
      <c r="C42" s="90"/>
      <c r="D42" s="90"/>
      <c r="E42" s="90"/>
      <c r="F42" s="90"/>
      <c r="G42" s="90"/>
      <c r="H42" s="113"/>
      <c r="I42" s="79"/>
      <c r="J42" s="79"/>
      <c r="K42" s="79"/>
      <c r="L42" s="79"/>
      <c r="M42" s="79"/>
      <c r="N42" s="79"/>
      <c r="O42" s="79"/>
    </row>
    <row r="43" spans="1:15" ht="16.5" x14ac:dyDescent="0.3">
      <c r="A43" s="95"/>
      <c r="B43" s="90"/>
      <c r="C43" s="90"/>
      <c r="D43" s="90"/>
      <c r="E43" s="90"/>
      <c r="F43" s="90"/>
      <c r="G43" s="90"/>
      <c r="H43" s="113"/>
      <c r="I43" s="79"/>
      <c r="J43" s="79"/>
      <c r="K43" s="79"/>
      <c r="L43" s="79"/>
      <c r="M43" s="79"/>
      <c r="N43" s="79"/>
      <c r="O43" s="79"/>
    </row>
    <row r="44" spans="1:15" ht="16.5" x14ac:dyDescent="0.3">
      <c r="A44" s="95"/>
      <c r="B44" s="90"/>
      <c r="C44" s="90"/>
      <c r="D44" s="90"/>
      <c r="E44" s="90"/>
      <c r="F44" s="90"/>
      <c r="G44" s="90"/>
      <c r="H44" s="113"/>
      <c r="I44" s="79"/>
      <c r="J44" s="79"/>
      <c r="K44" s="79"/>
      <c r="L44" s="79"/>
      <c r="M44" s="79"/>
      <c r="N44" s="79"/>
      <c r="O44" s="79"/>
    </row>
    <row r="45" spans="1:15" ht="16.5" x14ac:dyDescent="0.3">
      <c r="A45" s="95"/>
      <c r="B45" s="90"/>
      <c r="C45" s="90"/>
      <c r="D45" s="90"/>
      <c r="E45" s="90"/>
      <c r="F45" s="90"/>
      <c r="G45" s="90"/>
      <c r="H45" s="113"/>
      <c r="I45" s="79"/>
      <c r="J45" s="79"/>
      <c r="K45" s="79"/>
      <c r="L45" s="79"/>
      <c r="M45" s="79"/>
      <c r="N45" s="79"/>
      <c r="O45" s="79"/>
    </row>
    <row r="46" spans="1:15" ht="17.25" thickBot="1" x14ac:dyDescent="0.35">
      <c r="A46" s="114"/>
      <c r="B46" s="93"/>
      <c r="C46" s="93"/>
      <c r="D46" s="93"/>
      <c r="E46" s="93"/>
      <c r="F46" s="93"/>
      <c r="G46" s="94"/>
      <c r="H46" s="115"/>
      <c r="I46" s="79"/>
      <c r="J46" s="79"/>
      <c r="K46" s="79"/>
      <c r="L46" s="79"/>
      <c r="M46" s="79"/>
      <c r="N46" s="79"/>
      <c r="O46" s="79"/>
    </row>
    <row r="47" spans="1:15" ht="16.5" x14ac:dyDescent="0.3">
      <c r="A47" s="90"/>
      <c r="B47" s="90"/>
      <c r="C47" s="90"/>
      <c r="D47" s="90"/>
      <c r="E47" s="90"/>
      <c r="F47" s="90"/>
      <c r="G47" s="91"/>
      <c r="H47" s="91"/>
      <c r="I47" s="79"/>
      <c r="J47" s="79"/>
      <c r="K47" s="79"/>
      <c r="L47" s="79"/>
      <c r="M47" s="79"/>
      <c r="N47" s="79"/>
      <c r="O47" s="79"/>
    </row>
    <row r="48" spans="1:15" ht="16.5" x14ac:dyDescent="0.3">
      <c r="A48" s="90"/>
      <c r="B48" s="90"/>
      <c r="C48" s="90"/>
      <c r="D48" s="90"/>
      <c r="E48" s="90"/>
      <c r="F48" s="90"/>
      <c r="G48" s="91"/>
      <c r="H48" s="91"/>
      <c r="I48" s="79"/>
      <c r="J48" s="79"/>
      <c r="K48" s="79"/>
      <c r="L48" s="79"/>
      <c r="M48" s="79"/>
      <c r="N48" s="79"/>
      <c r="O48" s="79"/>
    </row>
    <row r="49" spans="1:15" ht="17.25" thickBot="1" x14ac:dyDescent="0.35">
      <c r="A49" s="90"/>
      <c r="B49" s="90"/>
      <c r="C49" s="90"/>
      <c r="D49" s="90"/>
      <c r="E49" s="90"/>
      <c r="F49" s="90"/>
      <c r="G49" s="91"/>
      <c r="H49" s="91"/>
      <c r="I49" s="79"/>
      <c r="J49" s="79"/>
      <c r="K49" s="79"/>
      <c r="L49" s="79"/>
      <c r="M49" s="79"/>
      <c r="N49" s="79"/>
      <c r="O49" s="79"/>
    </row>
    <row r="50" spans="1:15" ht="23.25" x14ac:dyDescent="0.35">
      <c r="A50" s="311"/>
      <c r="B50" s="312"/>
      <c r="C50" s="312"/>
      <c r="D50" s="312"/>
      <c r="E50" s="312"/>
      <c r="F50" s="312"/>
      <c r="G50" s="312"/>
      <c r="H50" s="313"/>
      <c r="I50" s="79"/>
      <c r="J50" s="79"/>
      <c r="K50" s="79"/>
      <c r="L50" s="79"/>
      <c r="M50" s="79"/>
      <c r="N50" s="79"/>
      <c r="O50" s="79"/>
    </row>
    <row r="51" spans="1:15" ht="23.25" x14ac:dyDescent="0.35">
      <c r="A51" s="314" t="s">
        <v>66</v>
      </c>
      <c r="B51" s="315"/>
      <c r="C51" s="315"/>
      <c r="D51" s="315"/>
      <c r="E51" s="315"/>
      <c r="F51" s="315"/>
      <c r="G51" s="315"/>
      <c r="H51" s="316"/>
      <c r="I51" s="79"/>
      <c r="J51" s="79"/>
      <c r="K51" s="79"/>
      <c r="L51" s="79"/>
      <c r="M51" s="79"/>
      <c r="N51" s="79"/>
      <c r="O51" s="79"/>
    </row>
    <row r="52" spans="1:15" ht="23.25" x14ac:dyDescent="0.35">
      <c r="A52" s="11"/>
      <c r="B52" s="109"/>
      <c r="C52" s="75"/>
      <c r="D52" s="75"/>
      <c r="E52" s="75"/>
      <c r="F52" s="75"/>
      <c r="G52" s="76"/>
      <c r="H52" s="77"/>
      <c r="I52" s="79"/>
      <c r="J52" s="79"/>
      <c r="K52" s="79"/>
      <c r="L52" s="79"/>
      <c r="M52" s="79"/>
      <c r="N52" s="79"/>
      <c r="O52" s="79"/>
    </row>
    <row r="53" spans="1:15" ht="19.5" thickBot="1" x14ac:dyDescent="0.35">
      <c r="A53" s="12"/>
      <c r="B53" s="110"/>
      <c r="C53" s="13"/>
      <c r="D53" s="13"/>
      <c r="E53" s="13"/>
      <c r="F53" s="13"/>
      <c r="G53" s="14"/>
      <c r="H53" s="15"/>
      <c r="I53" s="79"/>
      <c r="J53" s="79"/>
      <c r="K53" s="79"/>
      <c r="L53" s="79"/>
      <c r="M53" s="79"/>
      <c r="N53" s="79"/>
      <c r="O53" s="79"/>
    </row>
    <row r="54" spans="1:15" ht="21" thickBot="1" x14ac:dyDescent="0.3">
      <c r="A54" s="19" t="s">
        <v>112</v>
      </c>
      <c r="B54" s="20"/>
      <c r="C54" s="20"/>
      <c r="D54" s="20"/>
      <c r="E54" s="20"/>
      <c r="F54" s="20"/>
      <c r="G54" s="72"/>
      <c r="H54" s="2"/>
      <c r="I54" s="113"/>
      <c r="J54" s="79"/>
      <c r="K54" s="79"/>
      <c r="L54" s="79"/>
      <c r="M54" s="79"/>
      <c r="N54" s="79"/>
      <c r="O54" s="79"/>
    </row>
    <row r="55" spans="1:15" ht="24" thickBot="1" x14ac:dyDescent="0.3">
      <c r="A55" s="379" t="s">
        <v>14</v>
      </c>
      <c r="B55" s="380"/>
      <c r="C55" s="381"/>
      <c r="D55" s="69" t="s">
        <v>4</v>
      </c>
      <c r="E55" s="69" t="s">
        <v>5</v>
      </c>
      <c r="F55" s="69" t="s">
        <v>15</v>
      </c>
      <c r="G55" s="69" t="s">
        <v>16</v>
      </c>
      <c r="H55" s="370" t="s">
        <v>12</v>
      </c>
      <c r="I55" s="371"/>
      <c r="J55" s="79"/>
      <c r="K55" s="79"/>
      <c r="L55" s="79"/>
      <c r="M55" s="79"/>
      <c r="N55" s="79"/>
      <c r="O55" s="79"/>
    </row>
    <row r="56" spans="1:15" ht="21.75" thickBot="1" x14ac:dyDescent="0.4">
      <c r="A56" s="382" t="s">
        <v>60</v>
      </c>
      <c r="B56" s="383"/>
      <c r="C56" s="384"/>
      <c r="D56" s="96">
        <v>1</v>
      </c>
      <c r="E56" s="21">
        <v>0</v>
      </c>
      <c r="F56" s="21">
        <f t="shared" ref="F56:F62" si="2">+D56-E56</f>
        <v>1</v>
      </c>
      <c r="G56" s="70">
        <f>+(E56/D56)</f>
        <v>0</v>
      </c>
      <c r="H56" s="348"/>
      <c r="I56" s="349"/>
      <c r="J56" s="79"/>
      <c r="K56" s="79"/>
      <c r="L56" s="79"/>
      <c r="M56" s="79"/>
      <c r="N56" s="79"/>
      <c r="O56" s="79"/>
    </row>
    <row r="57" spans="1:15" ht="21.75" thickBot="1" x14ac:dyDescent="0.4">
      <c r="A57" s="382" t="s">
        <v>37</v>
      </c>
      <c r="B57" s="383"/>
      <c r="C57" s="384"/>
      <c r="D57" s="96">
        <v>37.5</v>
      </c>
      <c r="E57" s="21">
        <v>0</v>
      </c>
      <c r="F57" s="21">
        <f t="shared" si="2"/>
        <v>37.5</v>
      </c>
      <c r="G57" s="70">
        <f t="shared" ref="G57:G62" si="3">+(E57/D57)</f>
        <v>0</v>
      </c>
      <c r="H57" s="348"/>
      <c r="I57" s="349"/>
      <c r="J57" s="79"/>
      <c r="K57" s="79"/>
      <c r="L57" s="79"/>
      <c r="M57" s="79"/>
      <c r="N57" s="79"/>
      <c r="O57" s="79"/>
    </row>
    <row r="58" spans="1:15" ht="21.75" thickBot="1" x14ac:dyDescent="0.4">
      <c r="A58" s="382" t="s">
        <v>61</v>
      </c>
      <c r="B58" s="383"/>
      <c r="C58" s="384"/>
      <c r="D58" s="97">
        <v>186.1</v>
      </c>
      <c r="E58" s="21">
        <v>3.55</v>
      </c>
      <c r="F58" s="21">
        <f t="shared" si="2"/>
        <v>182.54999999999998</v>
      </c>
      <c r="G58" s="70">
        <f t="shared" si="3"/>
        <v>1.9075765717356259E-2</v>
      </c>
      <c r="H58" s="348"/>
      <c r="I58" s="349"/>
      <c r="J58" s="79"/>
      <c r="K58" s="79"/>
      <c r="L58" s="79"/>
      <c r="M58" s="79"/>
      <c r="N58" s="79"/>
      <c r="O58" s="79"/>
    </row>
    <row r="59" spans="1:15" ht="21.75" thickBot="1" x14ac:dyDescent="0.4">
      <c r="A59" s="385" t="s">
        <v>3</v>
      </c>
      <c r="B59" s="386"/>
      <c r="C59" s="387"/>
      <c r="D59" s="97">
        <v>1</v>
      </c>
      <c r="E59" s="21">
        <v>0</v>
      </c>
      <c r="F59" s="21">
        <f t="shared" si="2"/>
        <v>1</v>
      </c>
      <c r="G59" s="70">
        <f t="shared" si="3"/>
        <v>0</v>
      </c>
      <c r="H59" s="348"/>
      <c r="I59" s="349"/>
      <c r="J59" s="79"/>
      <c r="K59" s="79"/>
      <c r="L59" s="79"/>
      <c r="M59" s="79"/>
      <c r="N59" s="79"/>
      <c r="O59" s="79"/>
    </row>
    <row r="60" spans="1:15" ht="21.75" thickBot="1" x14ac:dyDescent="0.4">
      <c r="A60" s="376" t="s">
        <v>23</v>
      </c>
      <c r="B60" s="377"/>
      <c r="C60" s="378"/>
      <c r="D60" s="97">
        <v>125</v>
      </c>
      <c r="E60" s="21">
        <v>8</v>
      </c>
      <c r="F60" s="21">
        <f t="shared" si="2"/>
        <v>117</v>
      </c>
      <c r="G60" s="70">
        <f t="shared" si="3"/>
        <v>6.4000000000000001E-2</v>
      </c>
      <c r="H60" s="348"/>
      <c r="I60" s="349"/>
      <c r="J60" s="79"/>
      <c r="K60" s="79"/>
      <c r="L60" s="79"/>
      <c r="M60" s="79"/>
      <c r="N60" s="79"/>
      <c r="O60" s="79"/>
    </row>
    <row r="61" spans="1:15" ht="21.75" thickBot="1" x14ac:dyDescent="0.4">
      <c r="A61" s="382" t="s">
        <v>62</v>
      </c>
      <c r="B61" s="383"/>
      <c r="C61" s="384"/>
      <c r="D61" s="97">
        <v>264</v>
      </c>
      <c r="E61" s="21">
        <v>15.21</v>
      </c>
      <c r="F61" s="21">
        <f t="shared" si="2"/>
        <v>248.79</v>
      </c>
      <c r="G61" s="70">
        <f t="shared" si="3"/>
        <v>5.7613636363636367E-2</v>
      </c>
      <c r="H61" s="348"/>
      <c r="I61" s="349"/>
      <c r="J61" s="79"/>
      <c r="K61" s="79"/>
      <c r="L61" s="79"/>
      <c r="M61" s="79"/>
      <c r="N61" s="79"/>
      <c r="O61" s="79"/>
    </row>
    <row r="62" spans="1:15" ht="21.75" thickBot="1" x14ac:dyDescent="0.4">
      <c r="A62" s="376" t="s">
        <v>8</v>
      </c>
      <c r="B62" s="377"/>
      <c r="C62" s="378"/>
      <c r="D62" s="97">
        <v>25000</v>
      </c>
      <c r="E62" s="21">
        <v>636</v>
      </c>
      <c r="F62" s="21">
        <f t="shared" si="2"/>
        <v>24364</v>
      </c>
      <c r="G62" s="70">
        <f t="shared" si="3"/>
        <v>2.5440000000000001E-2</v>
      </c>
      <c r="H62" s="348"/>
      <c r="I62" s="349"/>
      <c r="J62" s="79"/>
      <c r="K62" s="79"/>
      <c r="L62" s="79"/>
      <c r="M62" s="79"/>
      <c r="N62" s="79"/>
      <c r="O62" s="79"/>
    </row>
    <row r="63" spans="1:15" ht="21.75" thickBot="1" x14ac:dyDescent="0.4">
      <c r="A63" s="362"/>
      <c r="B63" s="363"/>
      <c r="C63" s="364"/>
      <c r="D63" s="116"/>
      <c r="E63" s="117"/>
      <c r="F63" s="117"/>
      <c r="G63" s="118"/>
      <c r="H63" s="118"/>
      <c r="I63" s="113"/>
      <c r="J63" s="79"/>
      <c r="K63" s="79"/>
      <c r="L63" s="79"/>
      <c r="M63" s="79"/>
      <c r="N63" s="79"/>
      <c r="O63" s="79"/>
    </row>
    <row r="64" spans="1:15" ht="19.5" thickBot="1" x14ac:dyDescent="0.35">
      <c r="A64" s="365" t="s">
        <v>113</v>
      </c>
      <c r="B64" s="366"/>
      <c r="C64" s="366"/>
      <c r="D64" s="366"/>
      <c r="E64" s="366"/>
      <c r="F64" s="366"/>
      <c r="G64" s="366"/>
      <c r="H64" s="367"/>
      <c r="I64" s="79"/>
      <c r="J64" s="79"/>
      <c r="K64" s="79"/>
      <c r="L64" s="79"/>
      <c r="M64" s="79"/>
      <c r="N64" s="79"/>
      <c r="O64" s="79"/>
    </row>
    <row r="65" spans="1:15" ht="21" thickBot="1" x14ac:dyDescent="0.35">
      <c r="A65" s="368" t="s">
        <v>14</v>
      </c>
      <c r="B65" s="369"/>
      <c r="C65" s="80" t="s">
        <v>4</v>
      </c>
      <c r="D65" s="81" t="s">
        <v>5</v>
      </c>
      <c r="E65" s="80" t="s">
        <v>15</v>
      </c>
      <c r="F65" s="82" t="s">
        <v>16</v>
      </c>
      <c r="G65" s="370" t="s">
        <v>12</v>
      </c>
      <c r="H65" s="371"/>
      <c r="I65" s="79"/>
      <c r="J65" s="79"/>
      <c r="K65" s="79"/>
      <c r="L65" s="79"/>
      <c r="M65" s="79"/>
      <c r="N65" s="79"/>
      <c r="O65" s="79"/>
    </row>
    <row r="66" spans="1:15" ht="21.75" thickBot="1" x14ac:dyDescent="0.35">
      <c r="A66" s="372" t="s">
        <v>49</v>
      </c>
      <c r="B66" s="373"/>
      <c r="C66" s="98">
        <v>1407344455.1700001</v>
      </c>
      <c r="D66" s="98">
        <v>1407344455.1700001</v>
      </c>
      <c r="E66" s="98">
        <f>+C66-D66</f>
        <v>0</v>
      </c>
      <c r="F66" s="99">
        <f>+(D66/C66)</f>
        <v>1</v>
      </c>
      <c r="G66" s="348"/>
      <c r="H66" s="349"/>
      <c r="I66" s="79"/>
      <c r="J66" s="79"/>
      <c r="K66" s="79"/>
      <c r="L66" s="79"/>
      <c r="M66" s="79"/>
      <c r="N66" s="79"/>
      <c r="O66" s="79"/>
    </row>
    <row r="67" spans="1:15" ht="21.75" thickBot="1" x14ac:dyDescent="0.35">
      <c r="A67" s="372" t="s">
        <v>50</v>
      </c>
      <c r="B67" s="373"/>
      <c r="C67" s="98">
        <v>7080903872.8999996</v>
      </c>
      <c r="D67" s="98">
        <v>769617170.36000001</v>
      </c>
      <c r="E67" s="98">
        <f>+C67-D67</f>
        <v>6311286702.54</v>
      </c>
      <c r="F67" s="99">
        <f>+(D67/C67)</f>
        <v>0.10868911429591285</v>
      </c>
      <c r="G67" s="348"/>
      <c r="H67" s="349"/>
      <c r="I67" s="79"/>
      <c r="J67" s="79"/>
      <c r="K67" s="79"/>
      <c r="L67" s="79"/>
      <c r="M67" s="79"/>
      <c r="N67" s="79"/>
      <c r="O67" s="79"/>
    </row>
    <row r="68" spans="1:15" ht="21.75" thickBot="1" x14ac:dyDescent="0.4">
      <c r="A68" s="105" t="s">
        <v>51</v>
      </c>
      <c r="B68" s="106"/>
      <c r="C68" s="98">
        <v>1485530177.3399999</v>
      </c>
      <c r="D68" s="98">
        <v>663576687.25999999</v>
      </c>
      <c r="E68" s="98">
        <f>+C68-D68</f>
        <v>821953490.07999992</v>
      </c>
      <c r="F68" s="99">
        <f>+(D68/C68)</f>
        <v>0.44669350874325875</v>
      </c>
      <c r="G68" s="348"/>
      <c r="H68" s="349"/>
      <c r="I68" s="79"/>
      <c r="J68" s="79"/>
      <c r="K68" s="79"/>
      <c r="L68" s="79"/>
      <c r="M68" s="79"/>
      <c r="N68" s="79"/>
      <c r="O68" s="79"/>
    </row>
    <row r="69" spans="1:15" ht="21.75" thickBot="1" x14ac:dyDescent="0.4">
      <c r="A69" s="374" t="s">
        <v>52</v>
      </c>
      <c r="B69" s="375"/>
      <c r="C69" s="98">
        <v>783961916.23000002</v>
      </c>
      <c r="D69" s="98">
        <v>0</v>
      </c>
      <c r="E69" s="98">
        <f>+C69-D69</f>
        <v>783961916.23000002</v>
      </c>
      <c r="F69" s="99">
        <f>+(D69/C69)</f>
        <v>0</v>
      </c>
      <c r="G69" s="348"/>
      <c r="H69" s="349"/>
      <c r="I69" s="79"/>
      <c r="J69" s="79"/>
      <c r="K69" s="79"/>
      <c r="L69" s="79"/>
      <c r="M69" s="79"/>
      <c r="N69" s="79"/>
      <c r="O69" s="79"/>
    </row>
    <row r="70" spans="1:15" ht="21" thickBot="1" x14ac:dyDescent="0.3">
      <c r="A70" s="86" t="s">
        <v>13</v>
      </c>
      <c r="B70" s="87"/>
      <c r="C70" s="88">
        <f>SUM(C67:C69)</f>
        <v>9350395966.4699993</v>
      </c>
      <c r="D70" s="88">
        <f>SUM(D66:D69)</f>
        <v>2840538312.79</v>
      </c>
      <c r="E70" s="88">
        <f>C70-D70</f>
        <v>6509857653.6799994</v>
      </c>
      <c r="F70" s="88"/>
      <c r="G70" s="350"/>
      <c r="H70" s="351"/>
      <c r="I70" s="79"/>
      <c r="J70" s="79"/>
      <c r="K70" s="79"/>
      <c r="L70" s="79"/>
      <c r="M70" s="79"/>
      <c r="N70" s="79"/>
      <c r="O70" s="79"/>
    </row>
    <row r="71" spans="1:15" ht="17.25" thickBot="1" x14ac:dyDescent="0.35">
      <c r="A71" s="93"/>
      <c r="B71" s="90"/>
      <c r="C71" s="90"/>
      <c r="D71" s="90"/>
      <c r="E71" s="90"/>
      <c r="F71" s="90"/>
      <c r="G71" s="91"/>
      <c r="H71" s="94"/>
      <c r="I71" s="79"/>
      <c r="J71" s="79"/>
      <c r="K71" s="79"/>
      <c r="L71" s="79"/>
      <c r="M71" s="79"/>
      <c r="N71" s="79"/>
      <c r="O71" s="79"/>
    </row>
    <row r="72" spans="1:15" ht="24" thickBot="1" x14ac:dyDescent="0.3">
      <c r="A72" s="352" t="s">
        <v>54</v>
      </c>
      <c r="B72" s="353"/>
      <c r="C72" s="353"/>
      <c r="D72" s="353"/>
      <c r="E72" s="353"/>
      <c r="F72" s="353"/>
      <c r="G72" s="353"/>
      <c r="H72" s="354"/>
      <c r="I72" s="79"/>
      <c r="J72" s="79"/>
      <c r="K72" s="79"/>
      <c r="L72" s="79"/>
      <c r="M72" s="79"/>
      <c r="N72" s="79"/>
      <c r="O72" s="79"/>
    </row>
    <row r="73" spans="1:15" ht="16.5" x14ac:dyDescent="0.3">
      <c r="A73" s="95"/>
      <c r="B73" s="90"/>
      <c r="C73" s="90"/>
      <c r="D73" s="90"/>
      <c r="E73" s="90"/>
      <c r="F73" s="90"/>
      <c r="G73" s="91"/>
      <c r="H73" s="112"/>
      <c r="I73" s="79"/>
      <c r="J73" s="79"/>
      <c r="K73" s="79"/>
      <c r="L73" s="79"/>
      <c r="M73" s="79"/>
      <c r="N73" s="79"/>
      <c r="O73" s="79"/>
    </row>
    <row r="74" spans="1:15" ht="16.5" x14ac:dyDescent="0.3">
      <c r="A74" s="95"/>
      <c r="B74" s="90"/>
      <c r="C74" s="90"/>
      <c r="D74" s="90"/>
      <c r="E74" s="90"/>
      <c r="F74" s="90"/>
      <c r="G74" s="91"/>
      <c r="H74" s="113"/>
      <c r="I74" s="79"/>
      <c r="J74" s="79"/>
      <c r="K74" s="79"/>
      <c r="L74" s="79"/>
      <c r="M74" s="79"/>
      <c r="N74" s="79"/>
      <c r="O74" s="79"/>
    </row>
    <row r="75" spans="1:15" ht="16.5" x14ac:dyDescent="0.3">
      <c r="A75" s="95"/>
      <c r="B75" s="90"/>
      <c r="C75" s="90"/>
      <c r="D75" s="90"/>
      <c r="E75" s="90"/>
      <c r="F75" s="90"/>
      <c r="G75" s="91"/>
      <c r="H75" s="113"/>
      <c r="I75" s="79"/>
      <c r="J75" s="79"/>
      <c r="K75" s="79"/>
      <c r="L75" s="79"/>
      <c r="M75" s="79"/>
      <c r="N75" s="79"/>
      <c r="O75" s="79"/>
    </row>
    <row r="76" spans="1:15" ht="16.5" x14ac:dyDescent="0.3">
      <c r="A76" s="95"/>
      <c r="B76" s="90"/>
      <c r="C76" s="90"/>
      <c r="D76" s="90"/>
      <c r="E76" s="90"/>
      <c r="F76" s="90"/>
      <c r="G76" s="91"/>
      <c r="H76" s="113"/>
      <c r="I76" s="79"/>
      <c r="J76" s="79"/>
      <c r="K76" s="79"/>
      <c r="L76" s="79"/>
      <c r="M76" s="79"/>
      <c r="N76" s="79"/>
      <c r="O76" s="79"/>
    </row>
    <row r="77" spans="1:15" ht="16.5" x14ac:dyDescent="0.3">
      <c r="A77" s="95"/>
      <c r="B77" s="90"/>
      <c r="C77" s="90"/>
      <c r="D77" s="90"/>
      <c r="E77" s="90"/>
      <c r="F77" s="90"/>
      <c r="G77" s="91"/>
      <c r="H77" s="113"/>
      <c r="I77" s="79"/>
      <c r="J77" s="79"/>
      <c r="K77" s="79"/>
      <c r="L77" s="79"/>
      <c r="M77" s="79"/>
      <c r="N77" s="79"/>
      <c r="O77" s="79"/>
    </row>
    <row r="78" spans="1:15" ht="16.5" x14ac:dyDescent="0.3">
      <c r="A78" s="95"/>
      <c r="B78" s="90"/>
      <c r="C78" s="90"/>
      <c r="D78" s="90"/>
      <c r="E78" s="90"/>
      <c r="F78" s="90"/>
      <c r="G78" s="91"/>
      <c r="H78" s="113"/>
      <c r="I78" s="79"/>
      <c r="J78" s="79"/>
      <c r="K78" s="79"/>
      <c r="L78" s="79"/>
      <c r="M78" s="79"/>
      <c r="N78" s="79"/>
      <c r="O78" s="79"/>
    </row>
    <row r="79" spans="1:15" ht="16.5" x14ac:dyDescent="0.3">
      <c r="A79" s="95"/>
      <c r="B79" s="90"/>
      <c r="C79" s="90"/>
      <c r="D79" s="90"/>
      <c r="E79" s="90"/>
      <c r="F79" s="90"/>
      <c r="G79" s="90"/>
      <c r="H79" s="113"/>
      <c r="I79" s="79"/>
      <c r="J79" s="79"/>
      <c r="K79" s="79"/>
      <c r="L79" s="79"/>
      <c r="M79" s="79"/>
      <c r="N79" s="79"/>
      <c r="O79" s="79"/>
    </row>
    <row r="80" spans="1:15" ht="16.5" x14ac:dyDescent="0.3">
      <c r="A80" s="95"/>
      <c r="B80" s="90"/>
      <c r="C80" s="90"/>
      <c r="D80" s="90"/>
      <c r="E80" s="90"/>
      <c r="F80" s="90"/>
      <c r="G80" s="90"/>
      <c r="H80" s="113"/>
      <c r="I80" s="79"/>
      <c r="J80" s="79"/>
      <c r="K80" s="79"/>
      <c r="L80" s="79"/>
      <c r="M80" s="79"/>
      <c r="N80" s="79"/>
      <c r="O80" s="79"/>
    </row>
    <row r="81" spans="1:15" ht="16.5" x14ac:dyDescent="0.3">
      <c r="A81" s="95"/>
      <c r="B81" s="90"/>
      <c r="C81" s="90"/>
      <c r="D81" s="90"/>
      <c r="E81" s="90"/>
      <c r="F81" s="90"/>
      <c r="G81" s="90"/>
      <c r="H81" s="113"/>
      <c r="I81" s="79"/>
      <c r="J81" s="79"/>
      <c r="K81" s="79"/>
      <c r="L81" s="79"/>
      <c r="M81" s="79"/>
      <c r="N81" s="79"/>
      <c r="O81" s="79"/>
    </row>
    <row r="82" spans="1:15" ht="16.5" x14ac:dyDescent="0.3">
      <c r="A82" s="95"/>
      <c r="B82" s="90"/>
      <c r="C82" s="90"/>
      <c r="D82" s="90"/>
      <c r="E82" s="90"/>
      <c r="F82" s="90"/>
      <c r="G82" s="90"/>
      <c r="H82" s="113"/>
      <c r="I82" s="79"/>
      <c r="J82" s="79"/>
      <c r="K82" s="79"/>
      <c r="L82" s="79"/>
      <c r="M82" s="79"/>
      <c r="N82" s="79"/>
      <c r="O82" s="79"/>
    </row>
    <row r="83" spans="1:15" ht="16.5" x14ac:dyDescent="0.3">
      <c r="A83" s="95"/>
      <c r="B83" s="90"/>
      <c r="C83" s="90"/>
      <c r="D83" s="90"/>
      <c r="E83" s="90"/>
      <c r="F83" s="90"/>
      <c r="G83" s="90"/>
      <c r="H83" s="113"/>
      <c r="I83" s="79"/>
      <c r="J83" s="79"/>
      <c r="K83" s="79"/>
      <c r="L83" s="79"/>
      <c r="M83" s="79"/>
      <c r="N83" s="79"/>
      <c r="O83" s="79"/>
    </row>
    <row r="84" spans="1:15" ht="16.5" x14ac:dyDescent="0.3">
      <c r="A84" s="95"/>
      <c r="B84" s="90"/>
      <c r="C84" s="90"/>
      <c r="D84" s="90"/>
      <c r="E84" s="90"/>
      <c r="F84" s="90"/>
      <c r="G84" s="90"/>
      <c r="H84" s="113"/>
      <c r="I84" s="79"/>
      <c r="J84" s="79"/>
      <c r="K84" s="79"/>
      <c r="L84" s="79"/>
      <c r="M84" s="79"/>
      <c r="N84" s="79"/>
      <c r="O84" s="79"/>
    </row>
    <row r="85" spans="1:15" ht="17.25" thickBot="1" x14ac:dyDescent="0.35">
      <c r="A85" s="114"/>
      <c r="B85" s="93"/>
      <c r="C85" s="93"/>
      <c r="D85" s="93"/>
      <c r="E85" s="93"/>
      <c r="F85" s="93"/>
      <c r="G85" s="94"/>
      <c r="H85" s="115"/>
      <c r="I85" s="79"/>
      <c r="J85" s="79"/>
      <c r="K85" s="79"/>
      <c r="L85" s="79"/>
      <c r="M85" s="79"/>
      <c r="N85" s="79"/>
      <c r="O85" s="79"/>
    </row>
    <row r="86" spans="1:15" ht="19.5" thickBot="1" x14ac:dyDescent="0.3">
      <c r="A86" s="355" t="s">
        <v>131</v>
      </c>
      <c r="B86" s="356"/>
      <c r="C86" s="356"/>
      <c r="D86" s="356"/>
      <c r="E86" s="356"/>
      <c r="F86" s="356"/>
      <c r="G86" s="356"/>
      <c r="H86" s="356"/>
      <c r="I86" s="356"/>
      <c r="J86" s="356"/>
      <c r="K86" s="356"/>
      <c r="L86" s="356"/>
      <c r="M86" s="356"/>
      <c r="N86" s="356"/>
      <c r="O86" s="357"/>
    </row>
    <row r="87" spans="1:15" ht="23.25" customHeight="1" x14ac:dyDescent="0.25">
      <c r="A87" s="342" t="s">
        <v>164</v>
      </c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4"/>
    </row>
    <row r="88" spans="1:15" ht="24.75" customHeight="1" x14ac:dyDescent="0.25">
      <c r="A88" s="361" t="s">
        <v>154</v>
      </c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7"/>
    </row>
    <row r="89" spans="1:15" ht="27" customHeight="1" x14ac:dyDescent="0.25">
      <c r="A89" s="361" t="s">
        <v>155</v>
      </c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7"/>
    </row>
    <row r="90" spans="1:15" ht="22.5" customHeight="1" x14ac:dyDescent="0.25">
      <c r="A90" s="361" t="s">
        <v>157</v>
      </c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7"/>
    </row>
    <row r="91" spans="1:15" ht="24.75" customHeight="1" x14ac:dyDescent="0.25">
      <c r="A91" s="361" t="s">
        <v>156</v>
      </c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7"/>
    </row>
    <row r="92" spans="1:15" ht="25.5" customHeight="1" x14ac:dyDescent="0.25">
      <c r="A92" s="361" t="s">
        <v>158</v>
      </c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7"/>
    </row>
    <row r="93" spans="1:15" ht="25.5" customHeight="1" x14ac:dyDescent="0.25">
      <c r="A93" s="361" t="s">
        <v>165</v>
      </c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7"/>
    </row>
    <row r="94" spans="1:15" ht="15" customHeight="1" x14ac:dyDescent="0.25">
      <c r="A94" s="244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6"/>
    </row>
    <row r="95" spans="1:15" ht="15" customHeight="1" x14ac:dyDescent="0.25">
      <c r="A95" s="244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6"/>
    </row>
    <row r="96" spans="1:15" ht="25.5" customHeight="1" x14ac:dyDescent="0.25">
      <c r="A96" s="345" t="s">
        <v>159</v>
      </c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7"/>
    </row>
    <row r="97" spans="1:15" ht="27" customHeight="1" x14ac:dyDescent="0.25">
      <c r="A97" s="361" t="s">
        <v>160</v>
      </c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7"/>
    </row>
    <row r="98" spans="1:15" ht="25.5" customHeight="1" thickBot="1" x14ac:dyDescent="0.3">
      <c r="A98" s="345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7"/>
    </row>
    <row r="99" spans="1:15" ht="19.5" thickBot="1" x14ac:dyDescent="0.3">
      <c r="A99" s="358" t="s">
        <v>55</v>
      </c>
      <c r="B99" s="359"/>
      <c r="C99" s="359"/>
      <c r="D99" s="359"/>
      <c r="E99" s="359"/>
      <c r="F99" s="359"/>
      <c r="G99" s="359"/>
      <c r="H99" s="359"/>
      <c r="I99" s="359"/>
      <c r="J99" s="359"/>
      <c r="K99" s="359"/>
      <c r="L99" s="359"/>
      <c r="M99" s="359"/>
      <c r="N99" s="359"/>
      <c r="O99" s="360"/>
    </row>
    <row r="100" spans="1:15" ht="26.25" customHeight="1" x14ac:dyDescent="0.25">
      <c r="A100" s="342" t="s">
        <v>161</v>
      </c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4"/>
    </row>
    <row r="101" spans="1:15" ht="26.25" customHeight="1" x14ac:dyDescent="0.25">
      <c r="A101" s="345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7"/>
    </row>
    <row r="102" spans="1:15" ht="25.5" customHeight="1" x14ac:dyDescent="0.25">
      <c r="A102" s="345" t="s">
        <v>162</v>
      </c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7"/>
    </row>
    <row r="103" spans="1:15" ht="32.25" customHeight="1" x14ac:dyDescent="0.25">
      <c r="A103" s="339" t="s">
        <v>166</v>
      </c>
      <c r="B103" s="340"/>
      <c r="C103" s="34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1"/>
    </row>
    <row r="104" spans="1:15" ht="26.25" customHeight="1" x14ac:dyDescent="0.25">
      <c r="A104" s="339" t="s">
        <v>163</v>
      </c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1"/>
    </row>
    <row r="105" spans="1:15" ht="15" customHeight="1" thickBot="1" x14ac:dyDescent="0.3">
      <c r="A105" s="241"/>
      <c r="B105" s="242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3"/>
    </row>
    <row r="106" spans="1:15" ht="19.5" thickBot="1" x14ac:dyDescent="0.3">
      <c r="A106" s="358" t="s">
        <v>56</v>
      </c>
      <c r="B106" s="359"/>
      <c r="C106" s="359"/>
      <c r="D106" s="359"/>
      <c r="E106" s="359"/>
      <c r="F106" s="359"/>
      <c r="G106" s="359"/>
      <c r="H106" s="359"/>
      <c r="I106" s="359"/>
      <c r="J106" s="359"/>
      <c r="K106" s="359"/>
      <c r="L106" s="359"/>
      <c r="M106" s="359"/>
      <c r="N106" s="359"/>
      <c r="O106" s="360"/>
    </row>
    <row r="107" spans="1:15" x14ac:dyDescent="0.25">
      <c r="A107" s="7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3"/>
    </row>
    <row r="108" spans="1:15" x14ac:dyDescent="0.25">
      <c r="A108" s="395"/>
      <c r="B108" s="396"/>
      <c r="C108" s="396"/>
      <c r="D108" s="396"/>
      <c r="E108" s="396"/>
      <c r="F108" s="396"/>
      <c r="G108" s="396"/>
      <c r="H108" s="396"/>
      <c r="I108" s="396"/>
      <c r="J108" s="396"/>
      <c r="K108" s="396"/>
      <c r="L108" s="396"/>
      <c r="M108" s="396"/>
      <c r="N108" s="396"/>
      <c r="O108" s="397"/>
    </row>
    <row r="109" spans="1:15" x14ac:dyDescent="0.25">
      <c r="A109" s="395"/>
      <c r="B109" s="396"/>
      <c r="C109" s="396"/>
      <c r="D109" s="396"/>
      <c r="E109" s="396"/>
      <c r="F109" s="396"/>
      <c r="G109" s="396"/>
      <c r="H109" s="396"/>
      <c r="I109" s="396"/>
      <c r="J109" s="396"/>
      <c r="K109" s="396"/>
      <c r="L109" s="396"/>
      <c r="M109" s="396"/>
      <c r="N109" s="396"/>
      <c r="O109" s="397"/>
    </row>
    <row r="110" spans="1:15" x14ac:dyDescent="0.25">
      <c r="A110" s="395"/>
      <c r="B110" s="396"/>
      <c r="C110" s="396"/>
      <c r="D110" s="396"/>
      <c r="E110" s="396"/>
      <c r="F110" s="396"/>
      <c r="G110" s="396"/>
      <c r="H110" s="396"/>
      <c r="I110" s="396"/>
      <c r="J110" s="396"/>
      <c r="K110" s="396"/>
      <c r="L110" s="396"/>
      <c r="M110" s="396"/>
      <c r="N110" s="396"/>
      <c r="O110" s="397"/>
    </row>
    <row r="111" spans="1:15" x14ac:dyDescent="0.25">
      <c r="A111" s="395"/>
      <c r="B111" s="396"/>
      <c r="C111" s="396"/>
      <c r="D111" s="396"/>
      <c r="E111" s="396"/>
      <c r="F111" s="396"/>
      <c r="G111" s="396"/>
      <c r="H111" s="396"/>
      <c r="I111" s="396"/>
      <c r="J111" s="396"/>
      <c r="K111" s="396"/>
      <c r="L111" s="396"/>
      <c r="M111" s="396"/>
      <c r="N111" s="396"/>
      <c r="O111" s="397"/>
    </row>
    <row r="112" spans="1:15" x14ac:dyDescent="0.25">
      <c r="A112" s="395"/>
      <c r="B112" s="396"/>
      <c r="C112" s="396"/>
      <c r="D112" s="396"/>
      <c r="E112" s="396"/>
      <c r="F112" s="396"/>
      <c r="G112" s="396"/>
      <c r="H112" s="396"/>
      <c r="I112" s="396"/>
      <c r="J112" s="396"/>
      <c r="K112" s="396"/>
      <c r="L112" s="396"/>
      <c r="M112" s="396"/>
      <c r="N112" s="396"/>
      <c r="O112" s="397"/>
    </row>
    <row r="113" spans="1:15" x14ac:dyDescent="0.25">
      <c r="A113" s="395"/>
      <c r="B113" s="396"/>
      <c r="C113" s="396"/>
      <c r="D113" s="396"/>
      <c r="E113" s="396"/>
      <c r="F113" s="396"/>
      <c r="G113" s="396"/>
      <c r="H113" s="396"/>
      <c r="I113" s="396"/>
      <c r="J113" s="396"/>
      <c r="K113" s="396"/>
      <c r="L113" s="396"/>
      <c r="M113" s="396"/>
      <c r="N113" s="396"/>
      <c r="O113" s="397"/>
    </row>
    <row r="114" spans="1:15" x14ac:dyDescent="0.25">
      <c r="A114" s="395"/>
      <c r="B114" s="396"/>
      <c r="C114" s="396"/>
      <c r="D114" s="396"/>
      <c r="E114" s="396"/>
      <c r="F114" s="396"/>
      <c r="G114" s="396"/>
      <c r="H114" s="396"/>
      <c r="I114" s="396"/>
      <c r="J114" s="396"/>
      <c r="K114" s="396"/>
      <c r="L114" s="396"/>
      <c r="M114" s="396"/>
      <c r="N114" s="396"/>
      <c r="O114" s="397"/>
    </row>
    <row r="115" spans="1:15" x14ac:dyDescent="0.25">
      <c r="A115" s="395"/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7"/>
    </row>
    <row r="116" spans="1:15" x14ac:dyDescent="0.25">
      <c r="A116" s="395"/>
      <c r="B116" s="396"/>
      <c r="C116" s="396"/>
      <c r="D116" s="396"/>
      <c r="E116" s="396"/>
      <c r="F116" s="396"/>
      <c r="G116" s="396"/>
      <c r="H116" s="396"/>
      <c r="I116" s="396"/>
      <c r="J116" s="396"/>
      <c r="K116" s="396"/>
      <c r="L116" s="396"/>
      <c r="M116" s="396"/>
      <c r="N116" s="396"/>
      <c r="O116" s="397"/>
    </row>
    <row r="117" spans="1:15" x14ac:dyDescent="0.25">
      <c r="A117" s="395"/>
      <c r="B117" s="396"/>
      <c r="C117" s="396"/>
      <c r="D117" s="396"/>
      <c r="E117" s="396"/>
      <c r="F117" s="396"/>
      <c r="G117" s="396"/>
      <c r="H117" s="396"/>
      <c r="I117" s="396"/>
      <c r="J117" s="396"/>
      <c r="K117" s="396"/>
      <c r="L117" s="396"/>
      <c r="M117" s="396"/>
      <c r="N117" s="396"/>
      <c r="O117" s="397"/>
    </row>
    <row r="118" spans="1:15" x14ac:dyDescent="0.25">
      <c r="A118" s="395"/>
      <c r="B118" s="396"/>
      <c r="C118" s="396"/>
      <c r="D118" s="396"/>
      <c r="E118" s="396"/>
      <c r="F118" s="396"/>
      <c r="G118" s="396"/>
      <c r="H118" s="396"/>
      <c r="I118" s="396"/>
      <c r="J118" s="396"/>
      <c r="K118" s="396"/>
      <c r="L118" s="396"/>
      <c r="M118" s="396"/>
      <c r="N118" s="396"/>
      <c r="O118" s="397"/>
    </row>
    <row r="119" spans="1:15" x14ac:dyDescent="0.25">
      <c r="A119" s="395"/>
      <c r="B119" s="396"/>
      <c r="C119" s="396"/>
      <c r="D119" s="396"/>
      <c r="E119" s="396"/>
      <c r="F119" s="396"/>
      <c r="G119" s="396"/>
      <c r="H119" s="396"/>
      <c r="I119" s="396"/>
      <c r="J119" s="396"/>
      <c r="K119" s="396"/>
      <c r="L119" s="396"/>
      <c r="M119" s="396"/>
      <c r="N119" s="396"/>
      <c r="O119" s="397"/>
    </row>
    <row r="120" spans="1:15" x14ac:dyDescent="0.25">
      <c r="A120" s="395"/>
      <c r="B120" s="396"/>
      <c r="C120" s="396"/>
      <c r="D120" s="396"/>
      <c r="E120" s="396"/>
      <c r="F120" s="396"/>
      <c r="G120" s="396"/>
      <c r="H120" s="396"/>
      <c r="I120" s="396"/>
      <c r="J120" s="396"/>
      <c r="K120" s="396"/>
      <c r="L120" s="396"/>
      <c r="M120" s="396"/>
      <c r="N120" s="396"/>
      <c r="O120" s="397"/>
    </row>
    <row r="121" spans="1:15" x14ac:dyDescent="0.25">
      <c r="A121" s="395"/>
      <c r="B121" s="396"/>
      <c r="C121" s="396"/>
      <c r="D121" s="396"/>
      <c r="E121" s="396"/>
      <c r="F121" s="396"/>
      <c r="G121" s="396"/>
      <c r="H121" s="396"/>
      <c r="I121" s="396"/>
      <c r="J121" s="396"/>
      <c r="K121" s="396"/>
      <c r="L121" s="396"/>
      <c r="M121" s="396"/>
      <c r="N121" s="396"/>
      <c r="O121" s="397"/>
    </row>
    <row r="122" spans="1:15" ht="17.25" thickBot="1" x14ac:dyDescent="0.35">
      <c r="A122" s="71"/>
      <c r="B122" s="71"/>
      <c r="C122" s="71"/>
      <c r="D122" s="71"/>
      <c r="E122" s="71"/>
      <c r="F122" s="71"/>
    </row>
    <row r="123" spans="1:15" ht="24" thickBot="1" x14ac:dyDescent="0.3">
      <c r="A123" s="379" t="s">
        <v>57</v>
      </c>
      <c r="B123" s="380"/>
      <c r="C123" s="380"/>
      <c r="D123" s="380"/>
      <c r="E123" s="380"/>
      <c r="F123" s="380"/>
      <c r="G123" s="380"/>
      <c r="H123" s="380"/>
      <c r="I123" s="380"/>
      <c r="J123" s="380"/>
      <c r="K123" s="380"/>
      <c r="L123" s="380"/>
      <c r="M123" s="380"/>
      <c r="N123" s="380"/>
      <c r="O123" s="381"/>
    </row>
    <row r="124" spans="1:15" x14ac:dyDescent="0.25">
      <c r="A124" s="398"/>
      <c r="B124" s="399"/>
      <c r="C124" s="399"/>
      <c r="D124" s="399"/>
      <c r="E124" s="399"/>
      <c r="F124" s="399"/>
      <c r="G124" s="399"/>
      <c r="H124" s="399"/>
      <c r="I124" s="399"/>
      <c r="J124" s="399"/>
      <c r="K124" s="399"/>
      <c r="L124" s="399"/>
      <c r="M124" s="399"/>
      <c r="N124" s="399"/>
      <c r="O124" s="400"/>
    </row>
    <row r="125" spans="1:15" x14ac:dyDescent="0.25">
      <c r="A125" s="401"/>
      <c r="B125" s="402"/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  <c r="M125" s="402"/>
      <c r="N125" s="402"/>
      <c r="O125" s="403"/>
    </row>
    <row r="126" spans="1:15" x14ac:dyDescent="0.25">
      <c r="A126" s="401"/>
      <c r="B126" s="402"/>
      <c r="C126" s="402"/>
      <c r="D126" s="402"/>
      <c r="E126" s="402"/>
      <c r="F126" s="402"/>
      <c r="G126" s="402"/>
      <c r="H126" s="402"/>
      <c r="I126" s="402"/>
      <c r="J126" s="402"/>
      <c r="K126" s="402"/>
      <c r="L126" s="402"/>
      <c r="M126" s="402"/>
      <c r="N126" s="402"/>
      <c r="O126" s="403"/>
    </row>
    <row r="127" spans="1:15" x14ac:dyDescent="0.25">
      <c r="A127" s="401"/>
      <c r="B127" s="402"/>
      <c r="C127" s="402"/>
      <c r="D127" s="402"/>
      <c r="E127" s="402"/>
      <c r="F127" s="402"/>
      <c r="G127" s="402"/>
      <c r="H127" s="402"/>
      <c r="I127" s="402"/>
      <c r="J127" s="402"/>
      <c r="K127" s="402"/>
      <c r="L127" s="402"/>
      <c r="M127" s="402"/>
      <c r="N127" s="402"/>
      <c r="O127" s="403"/>
    </row>
    <row r="128" spans="1:15" x14ac:dyDescent="0.25">
      <c r="A128" s="401"/>
      <c r="B128" s="402"/>
      <c r="C128" s="402"/>
      <c r="D128" s="402"/>
      <c r="E128" s="402"/>
      <c r="F128" s="402"/>
      <c r="G128" s="402"/>
      <c r="H128" s="402"/>
      <c r="I128" s="402"/>
      <c r="J128" s="402"/>
      <c r="K128" s="402"/>
      <c r="L128" s="402"/>
      <c r="M128" s="402"/>
      <c r="N128" s="402"/>
      <c r="O128" s="403"/>
    </row>
    <row r="129" spans="1:15" x14ac:dyDescent="0.25">
      <c r="A129" s="401"/>
      <c r="B129" s="402"/>
      <c r="C129" s="402"/>
      <c r="D129" s="402"/>
      <c r="E129" s="402"/>
      <c r="F129" s="402"/>
      <c r="G129" s="402"/>
      <c r="H129" s="402"/>
      <c r="I129" s="402"/>
      <c r="J129" s="402"/>
      <c r="K129" s="402"/>
      <c r="L129" s="402"/>
      <c r="M129" s="402"/>
      <c r="N129" s="402"/>
      <c r="O129" s="403"/>
    </row>
    <row r="130" spans="1:15" x14ac:dyDescent="0.25">
      <c r="A130" s="401"/>
      <c r="B130" s="402"/>
      <c r="C130" s="402"/>
      <c r="D130" s="402"/>
      <c r="E130" s="402"/>
      <c r="F130" s="402"/>
      <c r="G130" s="402"/>
      <c r="H130" s="402"/>
      <c r="I130" s="402"/>
      <c r="J130" s="402"/>
      <c r="K130" s="402"/>
      <c r="L130" s="402"/>
      <c r="M130" s="402"/>
      <c r="N130" s="402"/>
      <c r="O130" s="403"/>
    </row>
    <row r="131" spans="1:15" x14ac:dyDescent="0.25">
      <c r="A131" s="401"/>
      <c r="B131" s="402"/>
      <c r="C131" s="402"/>
      <c r="D131" s="402"/>
      <c r="E131" s="402"/>
      <c r="F131" s="402"/>
      <c r="G131" s="402"/>
      <c r="H131" s="402"/>
      <c r="I131" s="402"/>
      <c r="J131" s="402"/>
      <c r="K131" s="402"/>
      <c r="L131" s="402"/>
      <c r="M131" s="402"/>
      <c r="N131" s="402"/>
      <c r="O131" s="403"/>
    </row>
    <row r="132" spans="1:15" x14ac:dyDescent="0.25">
      <c r="A132" s="401"/>
      <c r="B132" s="402"/>
      <c r="C132" s="402"/>
      <c r="D132" s="402"/>
      <c r="E132" s="402"/>
      <c r="F132" s="402"/>
      <c r="G132" s="402"/>
      <c r="H132" s="402"/>
      <c r="I132" s="402"/>
      <c r="J132" s="402"/>
      <c r="K132" s="402"/>
      <c r="L132" s="402"/>
      <c r="M132" s="402"/>
      <c r="N132" s="402"/>
      <c r="O132" s="403"/>
    </row>
    <row r="133" spans="1:15" x14ac:dyDescent="0.25">
      <c r="A133" s="401"/>
      <c r="B133" s="402"/>
      <c r="C133" s="402"/>
      <c r="D133" s="402"/>
      <c r="E133" s="402"/>
      <c r="F133" s="402"/>
      <c r="G133" s="402"/>
      <c r="H133" s="402"/>
      <c r="I133" s="402"/>
      <c r="J133" s="402"/>
      <c r="K133" s="402"/>
      <c r="L133" s="402"/>
      <c r="M133" s="402"/>
      <c r="N133" s="402"/>
      <c r="O133" s="403"/>
    </row>
    <row r="134" spans="1:15" x14ac:dyDescent="0.25">
      <c r="A134" s="401"/>
      <c r="B134" s="402"/>
      <c r="C134" s="402"/>
      <c r="D134" s="402"/>
      <c r="E134" s="402"/>
      <c r="F134" s="402"/>
      <c r="G134" s="402"/>
      <c r="H134" s="402"/>
      <c r="I134" s="402"/>
      <c r="J134" s="402"/>
      <c r="K134" s="402"/>
      <c r="L134" s="402"/>
      <c r="M134" s="402"/>
      <c r="N134" s="402"/>
      <c r="O134" s="403"/>
    </row>
    <row r="135" spans="1:15" x14ac:dyDescent="0.25">
      <c r="A135" s="401"/>
      <c r="B135" s="402"/>
      <c r="C135" s="402"/>
      <c r="D135" s="402"/>
      <c r="E135" s="402"/>
      <c r="F135" s="402"/>
      <c r="G135" s="402"/>
      <c r="H135" s="402"/>
      <c r="I135" s="402"/>
      <c r="J135" s="402"/>
      <c r="K135" s="402"/>
      <c r="L135" s="402"/>
      <c r="M135" s="402"/>
      <c r="N135" s="402"/>
      <c r="O135" s="403"/>
    </row>
    <row r="136" spans="1:15" x14ac:dyDescent="0.25">
      <c r="A136" s="401"/>
      <c r="B136" s="402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  <c r="N136" s="402"/>
      <c r="O136" s="403"/>
    </row>
    <row r="137" spans="1:15" x14ac:dyDescent="0.25">
      <c r="A137" s="401"/>
      <c r="B137" s="402"/>
      <c r="C137" s="402"/>
      <c r="D137" s="402"/>
      <c r="E137" s="402"/>
      <c r="F137" s="402"/>
      <c r="G137" s="402"/>
      <c r="H137" s="402"/>
      <c r="I137" s="402"/>
      <c r="J137" s="402"/>
      <c r="K137" s="402"/>
      <c r="L137" s="402"/>
      <c r="M137" s="402"/>
      <c r="N137" s="402"/>
      <c r="O137" s="403"/>
    </row>
    <row r="138" spans="1:15" x14ac:dyDescent="0.25">
      <c r="A138" s="401"/>
      <c r="B138" s="402"/>
      <c r="C138" s="402"/>
      <c r="D138" s="402"/>
      <c r="E138" s="402"/>
      <c r="F138" s="402"/>
      <c r="G138" s="402"/>
      <c r="H138" s="402"/>
      <c r="I138" s="402"/>
      <c r="J138" s="402"/>
      <c r="K138" s="402"/>
      <c r="L138" s="402"/>
      <c r="M138" s="402"/>
      <c r="N138" s="402"/>
      <c r="O138" s="403"/>
    </row>
    <row r="139" spans="1:15" x14ac:dyDescent="0.25">
      <c r="A139" s="401"/>
      <c r="B139" s="402"/>
      <c r="C139" s="402"/>
      <c r="D139" s="402"/>
      <c r="E139" s="402"/>
      <c r="F139" s="402"/>
      <c r="G139" s="402"/>
      <c r="H139" s="402"/>
      <c r="I139" s="402"/>
      <c r="J139" s="402"/>
      <c r="K139" s="402"/>
      <c r="L139" s="402"/>
      <c r="M139" s="402"/>
      <c r="N139" s="402"/>
      <c r="O139" s="403"/>
    </row>
    <row r="140" spans="1:15" x14ac:dyDescent="0.25">
      <c r="A140" s="401"/>
      <c r="B140" s="402"/>
      <c r="C140" s="402"/>
      <c r="D140" s="402"/>
      <c r="E140" s="402"/>
      <c r="F140" s="402"/>
      <c r="G140" s="402"/>
      <c r="H140" s="402"/>
      <c r="I140" s="402"/>
      <c r="J140" s="402"/>
      <c r="K140" s="402"/>
      <c r="L140" s="402"/>
      <c r="M140" s="402"/>
      <c r="N140" s="402"/>
      <c r="O140" s="403"/>
    </row>
    <row r="141" spans="1:15" x14ac:dyDescent="0.25">
      <c r="A141" s="401"/>
      <c r="B141" s="402"/>
      <c r="C141" s="402"/>
      <c r="D141" s="402"/>
      <c r="E141" s="402"/>
      <c r="F141" s="402"/>
      <c r="G141" s="402"/>
      <c r="H141" s="402"/>
      <c r="I141" s="402"/>
      <c r="J141" s="402"/>
      <c r="K141" s="402"/>
      <c r="L141" s="402"/>
      <c r="M141" s="402"/>
      <c r="N141" s="402"/>
      <c r="O141" s="403"/>
    </row>
    <row r="142" spans="1:15" x14ac:dyDescent="0.25">
      <c r="A142" s="401"/>
      <c r="B142" s="402"/>
      <c r="C142" s="402"/>
      <c r="D142" s="402"/>
      <c r="E142" s="402"/>
      <c r="F142" s="402"/>
      <c r="G142" s="402"/>
      <c r="H142" s="402"/>
      <c r="I142" s="402"/>
      <c r="J142" s="402"/>
      <c r="K142" s="402"/>
      <c r="L142" s="402"/>
      <c r="M142" s="402"/>
      <c r="N142" s="402"/>
      <c r="O142" s="403"/>
    </row>
    <row r="143" spans="1:15" x14ac:dyDescent="0.25">
      <c r="A143" s="401"/>
      <c r="B143" s="402"/>
      <c r="C143" s="402"/>
      <c r="D143" s="402"/>
      <c r="E143" s="402"/>
      <c r="F143" s="402"/>
      <c r="G143" s="402"/>
      <c r="H143" s="402"/>
      <c r="I143" s="402"/>
      <c r="J143" s="402"/>
      <c r="K143" s="402"/>
      <c r="L143" s="402"/>
      <c r="M143" s="402"/>
      <c r="N143" s="402"/>
      <c r="O143" s="403"/>
    </row>
    <row r="144" spans="1:15" x14ac:dyDescent="0.25">
      <c r="A144" s="401"/>
      <c r="B144" s="402"/>
      <c r="C144" s="402"/>
      <c r="D144" s="402"/>
      <c r="E144" s="402"/>
      <c r="F144" s="402"/>
      <c r="G144" s="402"/>
      <c r="H144" s="402"/>
      <c r="I144" s="402"/>
      <c r="J144" s="402"/>
      <c r="K144" s="402"/>
      <c r="L144" s="402"/>
      <c r="M144" s="402"/>
      <c r="N144" s="402"/>
      <c r="O144" s="403"/>
    </row>
    <row r="145" spans="1:15" x14ac:dyDescent="0.25">
      <c r="A145" s="401"/>
      <c r="B145" s="402"/>
      <c r="C145" s="402"/>
      <c r="D145" s="402"/>
      <c r="E145" s="402"/>
      <c r="F145" s="402"/>
      <c r="G145" s="402"/>
      <c r="H145" s="402"/>
      <c r="I145" s="402"/>
      <c r="J145" s="402"/>
      <c r="K145" s="402"/>
      <c r="L145" s="402"/>
      <c r="M145" s="402"/>
      <c r="N145" s="402"/>
      <c r="O145" s="403"/>
    </row>
    <row r="146" spans="1:15" x14ac:dyDescent="0.25">
      <c r="A146" s="401"/>
      <c r="B146" s="402"/>
      <c r="C146" s="402"/>
      <c r="D146" s="402"/>
      <c r="E146" s="402"/>
      <c r="F146" s="402"/>
      <c r="G146" s="402"/>
      <c r="H146" s="402"/>
      <c r="I146" s="402"/>
      <c r="J146" s="402"/>
      <c r="K146" s="402"/>
      <c r="L146" s="402"/>
      <c r="M146" s="402"/>
      <c r="N146" s="402"/>
      <c r="O146" s="403"/>
    </row>
    <row r="147" spans="1:15" x14ac:dyDescent="0.25">
      <c r="A147" s="401"/>
      <c r="B147" s="402"/>
      <c r="C147" s="402"/>
      <c r="D147" s="402"/>
      <c r="E147" s="402"/>
      <c r="F147" s="402"/>
      <c r="G147" s="402"/>
      <c r="H147" s="402"/>
      <c r="I147" s="402"/>
      <c r="J147" s="402"/>
      <c r="K147" s="402"/>
      <c r="L147" s="402"/>
      <c r="M147" s="402"/>
      <c r="N147" s="402"/>
      <c r="O147" s="403"/>
    </row>
    <row r="148" spans="1:15" x14ac:dyDescent="0.25">
      <c r="A148" s="401"/>
      <c r="B148" s="402"/>
      <c r="C148" s="402"/>
      <c r="D148" s="402"/>
      <c r="E148" s="402"/>
      <c r="F148" s="402"/>
      <c r="G148" s="402"/>
      <c r="H148" s="402"/>
      <c r="I148" s="402"/>
      <c r="J148" s="402"/>
      <c r="K148" s="402"/>
      <c r="L148" s="402"/>
      <c r="M148" s="402"/>
      <c r="N148" s="402"/>
      <c r="O148" s="403"/>
    </row>
    <row r="149" spans="1:15" x14ac:dyDescent="0.25">
      <c r="A149" s="401"/>
      <c r="B149" s="402"/>
      <c r="C149" s="402"/>
      <c r="D149" s="402"/>
      <c r="E149" s="402"/>
      <c r="F149" s="402"/>
      <c r="G149" s="402"/>
      <c r="H149" s="402"/>
      <c r="I149" s="402"/>
      <c r="J149" s="402"/>
      <c r="K149" s="402"/>
      <c r="L149" s="402"/>
      <c r="M149" s="402"/>
      <c r="N149" s="402"/>
      <c r="O149" s="403"/>
    </row>
    <row r="150" spans="1:15" x14ac:dyDescent="0.25">
      <c r="A150" s="401"/>
      <c r="B150" s="402"/>
      <c r="C150" s="402"/>
      <c r="D150" s="402"/>
      <c r="E150" s="402"/>
      <c r="F150" s="402"/>
      <c r="G150" s="402"/>
      <c r="H150" s="402"/>
      <c r="I150" s="402"/>
      <c r="J150" s="402"/>
      <c r="K150" s="402"/>
      <c r="L150" s="402"/>
      <c r="M150" s="402"/>
      <c r="N150" s="402"/>
      <c r="O150" s="403"/>
    </row>
    <row r="151" spans="1:15" x14ac:dyDescent="0.25">
      <c r="A151" s="401"/>
      <c r="B151" s="402"/>
      <c r="C151" s="402"/>
      <c r="D151" s="402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403"/>
    </row>
    <row r="152" spans="1:15" x14ac:dyDescent="0.25">
      <c r="A152" s="401"/>
      <c r="B152" s="402"/>
      <c r="C152" s="402"/>
      <c r="D152" s="402"/>
      <c r="E152" s="402"/>
      <c r="F152" s="402"/>
      <c r="G152" s="402"/>
      <c r="H152" s="402"/>
      <c r="I152" s="402"/>
      <c r="J152" s="402"/>
      <c r="K152" s="402"/>
      <c r="L152" s="402"/>
      <c r="M152" s="402"/>
      <c r="N152" s="402"/>
      <c r="O152" s="403"/>
    </row>
    <row r="153" spans="1:15" x14ac:dyDescent="0.25">
      <c r="A153" s="401"/>
      <c r="B153" s="402"/>
      <c r="C153" s="402"/>
      <c r="D153" s="402"/>
      <c r="E153" s="402"/>
      <c r="F153" s="402"/>
      <c r="G153" s="402"/>
      <c r="H153" s="402"/>
      <c r="I153" s="402"/>
      <c r="J153" s="402"/>
      <c r="K153" s="402"/>
      <c r="L153" s="402"/>
      <c r="M153" s="402"/>
      <c r="N153" s="402"/>
      <c r="O153" s="403"/>
    </row>
    <row r="154" spans="1:15" x14ac:dyDescent="0.25">
      <c r="A154" s="401"/>
      <c r="B154" s="402"/>
      <c r="C154" s="402"/>
      <c r="D154" s="402"/>
      <c r="E154" s="402"/>
      <c r="F154" s="402"/>
      <c r="G154" s="402"/>
      <c r="H154" s="402"/>
      <c r="I154" s="402"/>
      <c r="J154" s="402"/>
      <c r="K154" s="402"/>
      <c r="L154" s="402"/>
      <c r="M154" s="402"/>
      <c r="N154" s="402"/>
      <c r="O154" s="403"/>
    </row>
    <row r="155" spans="1:15" x14ac:dyDescent="0.25">
      <c r="A155" s="401"/>
      <c r="B155" s="402"/>
      <c r="C155" s="402"/>
      <c r="D155" s="402"/>
      <c r="E155" s="402"/>
      <c r="F155" s="402"/>
      <c r="G155" s="402"/>
      <c r="H155" s="402"/>
      <c r="I155" s="402"/>
      <c r="J155" s="402"/>
      <c r="K155" s="402"/>
      <c r="L155" s="402"/>
      <c r="M155" s="402"/>
      <c r="N155" s="402"/>
      <c r="O155" s="403"/>
    </row>
    <row r="156" spans="1:15" x14ac:dyDescent="0.25">
      <c r="A156" s="401"/>
      <c r="B156" s="402"/>
      <c r="C156" s="402"/>
      <c r="D156" s="402"/>
      <c r="E156" s="402"/>
      <c r="F156" s="402"/>
      <c r="G156" s="402"/>
      <c r="H156" s="402"/>
      <c r="I156" s="402"/>
      <c r="J156" s="402"/>
      <c r="K156" s="402"/>
      <c r="L156" s="402"/>
      <c r="M156" s="402"/>
      <c r="N156" s="402"/>
      <c r="O156" s="403"/>
    </row>
    <row r="157" spans="1:15" x14ac:dyDescent="0.25">
      <c r="A157" s="401"/>
      <c r="B157" s="402"/>
      <c r="C157" s="402"/>
      <c r="D157" s="402"/>
      <c r="E157" s="402"/>
      <c r="F157" s="402"/>
      <c r="G157" s="402"/>
      <c r="H157" s="402"/>
      <c r="I157" s="402"/>
      <c r="J157" s="402"/>
      <c r="K157" s="402"/>
      <c r="L157" s="402"/>
      <c r="M157" s="402"/>
      <c r="N157" s="402"/>
      <c r="O157" s="403"/>
    </row>
    <row r="158" spans="1:15" x14ac:dyDescent="0.25">
      <c r="A158" s="401"/>
      <c r="B158" s="402"/>
      <c r="C158" s="402"/>
      <c r="D158" s="402"/>
      <c r="E158" s="402"/>
      <c r="F158" s="402"/>
      <c r="G158" s="402"/>
      <c r="H158" s="402"/>
      <c r="I158" s="402"/>
      <c r="J158" s="402"/>
      <c r="K158" s="402"/>
      <c r="L158" s="402"/>
      <c r="M158" s="402"/>
      <c r="N158" s="402"/>
      <c r="O158" s="403"/>
    </row>
    <row r="159" spans="1:15" x14ac:dyDescent="0.25">
      <c r="A159" s="401"/>
      <c r="B159" s="402"/>
      <c r="C159" s="402"/>
      <c r="D159" s="402"/>
      <c r="E159" s="402"/>
      <c r="F159" s="402"/>
      <c r="G159" s="402"/>
      <c r="H159" s="402"/>
      <c r="I159" s="402"/>
      <c r="J159" s="402"/>
      <c r="K159" s="402"/>
      <c r="L159" s="402"/>
      <c r="M159" s="402"/>
      <c r="N159" s="402"/>
      <c r="O159" s="403"/>
    </row>
    <row r="160" spans="1:15" x14ac:dyDescent="0.25">
      <c r="A160" s="401"/>
      <c r="B160" s="402"/>
      <c r="C160" s="402"/>
      <c r="D160" s="402"/>
      <c r="E160" s="402"/>
      <c r="F160" s="402"/>
      <c r="G160" s="402"/>
      <c r="H160" s="402"/>
      <c r="I160" s="402"/>
      <c r="J160" s="402"/>
      <c r="K160" s="402"/>
      <c r="L160" s="402"/>
      <c r="M160" s="402"/>
      <c r="N160" s="402"/>
      <c r="O160" s="403"/>
    </row>
    <row r="161" spans="1:15" x14ac:dyDescent="0.25">
      <c r="A161" s="401"/>
      <c r="B161" s="402"/>
      <c r="C161" s="402"/>
      <c r="D161" s="402"/>
      <c r="E161" s="402"/>
      <c r="F161" s="402"/>
      <c r="G161" s="402"/>
      <c r="H161" s="402"/>
      <c r="I161" s="402"/>
      <c r="J161" s="402"/>
      <c r="K161" s="402"/>
      <c r="L161" s="402"/>
      <c r="M161" s="402"/>
      <c r="N161" s="402"/>
      <c r="O161" s="403"/>
    </row>
    <row r="162" spans="1:15" x14ac:dyDescent="0.25">
      <c r="A162" s="401"/>
      <c r="B162" s="402"/>
      <c r="C162" s="402"/>
      <c r="D162" s="402"/>
      <c r="E162" s="402"/>
      <c r="F162" s="402"/>
      <c r="G162" s="402"/>
      <c r="H162" s="402"/>
      <c r="I162" s="402"/>
      <c r="J162" s="402"/>
      <c r="K162" s="402"/>
      <c r="L162" s="402"/>
      <c r="M162" s="402"/>
      <c r="N162" s="402"/>
      <c r="O162" s="403"/>
    </row>
    <row r="163" spans="1:15" x14ac:dyDescent="0.25">
      <c r="A163" s="401"/>
      <c r="B163" s="402"/>
      <c r="C163" s="402"/>
      <c r="D163" s="402"/>
      <c r="E163" s="402"/>
      <c r="F163" s="402"/>
      <c r="G163" s="402"/>
      <c r="H163" s="402"/>
      <c r="I163" s="402"/>
      <c r="J163" s="402"/>
      <c r="K163" s="402"/>
      <c r="L163" s="402"/>
      <c r="M163" s="402"/>
      <c r="N163" s="402"/>
      <c r="O163" s="403"/>
    </row>
    <row r="164" spans="1:15" x14ac:dyDescent="0.25">
      <c r="A164" s="401"/>
      <c r="B164" s="402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3"/>
    </row>
    <row r="165" spans="1:15" ht="15.75" thickBot="1" x14ac:dyDescent="0.3">
      <c r="A165" s="404"/>
      <c r="B165" s="405"/>
      <c r="C165" s="405"/>
      <c r="D165" s="405"/>
      <c r="E165" s="405"/>
      <c r="F165" s="405"/>
      <c r="G165" s="405"/>
      <c r="H165" s="405"/>
      <c r="I165" s="405"/>
      <c r="J165" s="405"/>
      <c r="K165" s="405"/>
      <c r="L165" s="405"/>
      <c r="M165" s="405"/>
      <c r="N165" s="405"/>
      <c r="O165" s="406"/>
    </row>
    <row r="166" spans="1:15" ht="21" x14ac:dyDescent="0.25">
      <c r="A166" s="222"/>
      <c r="B166" s="223"/>
      <c r="C166" s="223"/>
      <c r="D166" s="223"/>
      <c r="E166" s="223"/>
      <c r="F166" s="223"/>
      <c r="G166" s="223"/>
      <c r="H166" s="223"/>
    </row>
    <row r="167" spans="1:15" ht="16.5" x14ac:dyDescent="0.25">
      <c r="A167" s="224"/>
      <c r="B167" s="224"/>
      <c r="C167" s="224"/>
      <c r="D167" s="224"/>
      <c r="E167" s="224"/>
      <c r="F167" s="224"/>
      <c r="G167" s="224"/>
      <c r="H167" s="224"/>
    </row>
    <row r="168" spans="1:15" ht="21" x14ac:dyDescent="0.25">
      <c r="A168" s="224"/>
      <c r="B168" s="224"/>
      <c r="C168" s="224"/>
      <c r="D168" s="224"/>
      <c r="E168" s="225"/>
      <c r="F168" s="224"/>
      <c r="G168" s="224"/>
      <c r="H168" s="224"/>
    </row>
    <row r="169" spans="1:15" ht="21" x14ac:dyDescent="0.25">
      <c r="A169" s="224"/>
      <c r="B169" s="224"/>
      <c r="C169" s="224"/>
      <c r="D169" s="224"/>
      <c r="E169" s="226"/>
      <c r="F169" s="224"/>
      <c r="G169" s="224"/>
      <c r="H169" s="224"/>
    </row>
    <row r="170" spans="1:15" ht="21" x14ac:dyDescent="0.25">
      <c r="A170" s="224"/>
      <c r="B170" s="224"/>
      <c r="C170" s="224"/>
      <c r="D170" s="224"/>
      <c r="E170" s="225"/>
      <c r="F170" s="224"/>
      <c r="G170" s="224"/>
      <c r="H170" s="224"/>
    </row>
    <row r="171" spans="1:15" ht="16.5" x14ac:dyDescent="0.25">
      <c r="A171" s="224"/>
      <c r="B171" s="224"/>
      <c r="C171" s="224"/>
      <c r="D171" s="224"/>
      <c r="E171" s="224"/>
      <c r="F171" s="224"/>
      <c r="G171" s="224"/>
      <c r="H171" s="224"/>
    </row>
    <row r="172" spans="1:15" ht="16.5" x14ac:dyDescent="0.3">
      <c r="A172" s="71"/>
      <c r="B172" s="71"/>
      <c r="C172" s="71"/>
      <c r="D172" s="71"/>
      <c r="E172" s="71"/>
      <c r="F172" s="71"/>
    </row>
    <row r="173" spans="1:15" ht="16.5" x14ac:dyDescent="0.3">
      <c r="A173" s="71"/>
      <c r="B173" s="71"/>
      <c r="C173" s="71"/>
      <c r="D173" s="71"/>
      <c r="E173" s="71"/>
      <c r="F173" s="71"/>
    </row>
    <row r="174" spans="1:15" ht="16.5" x14ac:dyDescent="0.3">
      <c r="A174" s="71"/>
      <c r="B174" s="71"/>
      <c r="C174" s="71"/>
      <c r="D174" s="71"/>
      <c r="E174" s="71"/>
      <c r="F174" s="71"/>
    </row>
    <row r="175" spans="1:15" ht="16.5" x14ac:dyDescent="0.3">
      <c r="A175" s="71"/>
      <c r="B175" s="71"/>
      <c r="C175" s="71"/>
      <c r="D175" s="71"/>
      <c r="E175" s="71"/>
      <c r="F175" s="71"/>
    </row>
    <row r="176" spans="1:15" ht="16.5" x14ac:dyDescent="0.3">
      <c r="A176" s="71"/>
      <c r="B176" s="71"/>
      <c r="C176" s="71"/>
      <c r="D176" s="71"/>
      <c r="E176" s="71"/>
      <c r="F176" s="71"/>
    </row>
    <row r="177" spans="1:6" ht="16.5" x14ac:dyDescent="0.3">
      <c r="A177" s="71"/>
      <c r="B177" s="71"/>
      <c r="C177" s="71"/>
      <c r="D177" s="71"/>
      <c r="E177" s="71"/>
      <c r="F177" s="71"/>
    </row>
    <row r="178" spans="1:6" ht="16.5" x14ac:dyDescent="0.3">
      <c r="A178" s="71"/>
      <c r="B178" s="71"/>
      <c r="C178" s="71"/>
      <c r="D178" s="71"/>
      <c r="E178" s="71"/>
      <c r="F178" s="71"/>
    </row>
    <row r="179" spans="1:6" ht="16.5" x14ac:dyDescent="0.3">
      <c r="A179" s="71"/>
      <c r="B179" s="71"/>
      <c r="C179" s="71"/>
      <c r="D179" s="71"/>
      <c r="E179" s="71"/>
      <c r="F179" s="71"/>
    </row>
    <row r="180" spans="1:6" ht="16.5" x14ac:dyDescent="0.3">
      <c r="A180" s="71"/>
      <c r="B180" s="71"/>
      <c r="C180" s="71"/>
      <c r="D180" s="71"/>
      <c r="E180" s="71"/>
      <c r="F180" s="71"/>
    </row>
    <row r="181" spans="1:6" ht="16.5" x14ac:dyDescent="0.3">
      <c r="A181" s="71"/>
      <c r="B181" s="71"/>
      <c r="C181" s="71"/>
      <c r="D181" s="71"/>
      <c r="E181" s="71"/>
      <c r="F181" s="71"/>
    </row>
    <row r="182" spans="1:6" ht="16.5" x14ac:dyDescent="0.3">
      <c r="A182" s="71"/>
      <c r="B182" s="71"/>
      <c r="C182" s="71"/>
      <c r="D182" s="71"/>
      <c r="E182" s="71"/>
      <c r="F182" s="71"/>
    </row>
    <row r="183" spans="1:6" ht="16.5" x14ac:dyDescent="0.3">
      <c r="A183" s="71"/>
      <c r="B183" s="71"/>
      <c r="C183" s="71"/>
      <c r="D183" s="71"/>
      <c r="E183" s="71"/>
      <c r="F183" s="71"/>
    </row>
    <row r="184" spans="1:6" ht="16.5" x14ac:dyDescent="0.3">
      <c r="A184" s="71"/>
      <c r="B184" s="71"/>
      <c r="C184" s="71"/>
      <c r="D184" s="71"/>
      <c r="E184" s="71"/>
      <c r="F184" s="71"/>
    </row>
    <row r="185" spans="1:6" ht="16.5" x14ac:dyDescent="0.3">
      <c r="A185" s="71"/>
      <c r="B185" s="71"/>
      <c r="C185" s="71"/>
      <c r="D185" s="71"/>
      <c r="E185" s="71"/>
      <c r="F185" s="71"/>
    </row>
    <row r="186" spans="1:6" ht="16.5" x14ac:dyDescent="0.3">
      <c r="A186" s="71"/>
      <c r="B186" s="71"/>
      <c r="C186" s="71"/>
      <c r="D186" s="71"/>
      <c r="E186" s="71"/>
      <c r="F186" s="71"/>
    </row>
    <row r="187" spans="1:6" ht="16.5" x14ac:dyDescent="0.3">
      <c r="A187" s="71"/>
      <c r="B187" s="71"/>
      <c r="C187" s="71"/>
      <c r="D187" s="71"/>
      <c r="E187" s="71"/>
      <c r="F187" s="71"/>
    </row>
    <row r="188" spans="1:6" ht="16.5" x14ac:dyDescent="0.3">
      <c r="A188" s="71"/>
      <c r="B188" s="71"/>
      <c r="C188" s="71"/>
      <c r="D188" s="71"/>
      <c r="E188" s="71"/>
      <c r="F188" s="71"/>
    </row>
    <row r="189" spans="1:6" ht="16.5" x14ac:dyDescent="0.3">
      <c r="A189" s="71"/>
      <c r="B189" s="71"/>
      <c r="C189" s="71"/>
      <c r="D189" s="71"/>
      <c r="E189" s="71"/>
      <c r="F189" s="71"/>
    </row>
    <row r="190" spans="1:6" ht="16.5" x14ac:dyDescent="0.3">
      <c r="A190" s="71"/>
      <c r="B190" s="71"/>
      <c r="C190" s="71"/>
      <c r="D190" s="71"/>
      <c r="E190" s="71"/>
      <c r="F190" s="71"/>
    </row>
    <row r="191" spans="1:6" ht="16.5" x14ac:dyDescent="0.3">
      <c r="A191" s="71"/>
      <c r="B191" s="71"/>
      <c r="C191" s="71"/>
      <c r="D191" s="71"/>
      <c r="E191" s="71"/>
      <c r="F191" s="71"/>
    </row>
    <row r="192" spans="1:6" ht="16.5" x14ac:dyDescent="0.3">
      <c r="A192" s="71"/>
      <c r="B192" s="71"/>
      <c r="C192" s="71"/>
      <c r="D192" s="71"/>
      <c r="E192" s="71"/>
      <c r="F192" s="71"/>
    </row>
    <row r="193" spans="1:6" ht="16.5" x14ac:dyDescent="0.3">
      <c r="A193" s="71"/>
      <c r="B193" s="71"/>
      <c r="C193" s="71"/>
      <c r="D193" s="71"/>
      <c r="E193" s="71"/>
      <c r="F193" s="71"/>
    </row>
    <row r="194" spans="1:6" ht="16.5" x14ac:dyDescent="0.3">
      <c r="A194" s="71"/>
      <c r="B194" s="71"/>
      <c r="C194" s="71"/>
      <c r="D194" s="71"/>
      <c r="E194" s="71"/>
      <c r="F194" s="71"/>
    </row>
    <row r="195" spans="1:6" ht="16.5" x14ac:dyDescent="0.3">
      <c r="A195" s="71"/>
      <c r="B195" s="71"/>
      <c r="C195" s="71"/>
      <c r="D195" s="71"/>
      <c r="E195" s="71"/>
      <c r="F195" s="71"/>
    </row>
    <row r="196" spans="1:6" ht="16.5" x14ac:dyDescent="0.3">
      <c r="A196" s="71"/>
      <c r="B196" s="71"/>
      <c r="C196" s="71"/>
      <c r="D196" s="71"/>
      <c r="E196" s="71"/>
      <c r="F196" s="71"/>
    </row>
    <row r="197" spans="1:6" ht="16.5" x14ac:dyDescent="0.3">
      <c r="A197" s="71"/>
      <c r="B197" s="71"/>
      <c r="C197" s="71"/>
      <c r="D197" s="71"/>
      <c r="E197" s="71"/>
      <c r="F197" s="71"/>
    </row>
    <row r="198" spans="1:6" ht="16.5" x14ac:dyDescent="0.3">
      <c r="A198" s="71"/>
      <c r="B198" s="71"/>
      <c r="C198" s="71"/>
      <c r="D198" s="71"/>
      <c r="E198" s="71"/>
      <c r="F198" s="71"/>
    </row>
    <row r="199" spans="1:6" ht="16.5" x14ac:dyDescent="0.3">
      <c r="A199" s="71"/>
      <c r="B199" s="71"/>
      <c r="C199" s="71"/>
      <c r="D199" s="71"/>
      <c r="E199" s="71"/>
      <c r="F199" s="71"/>
    </row>
    <row r="200" spans="1:6" ht="16.5" x14ac:dyDescent="0.3">
      <c r="A200" s="71"/>
      <c r="B200" s="71"/>
      <c r="C200" s="71"/>
      <c r="D200" s="71"/>
      <c r="E200" s="71"/>
      <c r="F200" s="71"/>
    </row>
    <row r="201" spans="1:6" ht="16.5" x14ac:dyDescent="0.3">
      <c r="A201" s="71"/>
      <c r="B201" s="71"/>
      <c r="C201" s="71"/>
      <c r="D201" s="71"/>
      <c r="E201" s="71"/>
      <c r="F201" s="71"/>
    </row>
    <row r="202" spans="1:6" ht="16.5" x14ac:dyDescent="0.3">
      <c r="A202" s="71"/>
      <c r="B202" s="71"/>
      <c r="C202" s="71"/>
      <c r="D202" s="71"/>
      <c r="E202" s="71"/>
      <c r="F202" s="71"/>
    </row>
    <row r="203" spans="1:6" ht="16.5" x14ac:dyDescent="0.3">
      <c r="A203" s="71"/>
      <c r="B203" s="71"/>
      <c r="C203" s="71"/>
      <c r="D203" s="71"/>
      <c r="E203" s="71"/>
      <c r="F203" s="71"/>
    </row>
    <row r="204" spans="1:6" ht="16.5" x14ac:dyDescent="0.3">
      <c r="A204" s="71"/>
      <c r="B204" s="71"/>
      <c r="C204" s="71"/>
      <c r="D204" s="71"/>
      <c r="E204" s="71"/>
      <c r="F204" s="71"/>
    </row>
    <row r="205" spans="1:6" ht="16.5" x14ac:dyDescent="0.3">
      <c r="A205" s="71"/>
      <c r="B205" s="71"/>
      <c r="C205" s="71"/>
      <c r="D205" s="71"/>
      <c r="E205" s="71"/>
      <c r="F205" s="71"/>
    </row>
    <row r="206" spans="1:6" ht="16.5" x14ac:dyDescent="0.3">
      <c r="A206" s="71"/>
      <c r="B206" s="71"/>
      <c r="C206" s="71"/>
      <c r="D206" s="71"/>
      <c r="E206" s="71"/>
      <c r="F206" s="71"/>
    </row>
    <row r="207" spans="1:6" ht="16.5" x14ac:dyDescent="0.3">
      <c r="A207" s="71"/>
      <c r="B207" s="71"/>
      <c r="C207" s="71"/>
      <c r="D207" s="71"/>
      <c r="E207" s="71"/>
      <c r="F207" s="71"/>
    </row>
    <row r="208" spans="1:6" ht="16.5" x14ac:dyDescent="0.3">
      <c r="A208" s="71"/>
      <c r="B208" s="71"/>
      <c r="C208" s="71"/>
      <c r="D208" s="71"/>
      <c r="E208" s="71"/>
      <c r="F208" s="71"/>
    </row>
    <row r="209" spans="1:6" ht="16.5" x14ac:dyDescent="0.3">
      <c r="A209" s="71"/>
      <c r="B209" s="71"/>
      <c r="C209" s="71"/>
      <c r="D209" s="71"/>
      <c r="E209" s="71"/>
      <c r="F209" s="71"/>
    </row>
    <row r="210" spans="1:6" ht="16.5" x14ac:dyDescent="0.3">
      <c r="A210" s="71"/>
      <c r="B210" s="71"/>
      <c r="C210" s="71"/>
      <c r="D210" s="71"/>
      <c r="E210" s="71"/>
      <c r="F210" s="71"/>
    </row>
    <row r="211" spans="1:6" ht="16.5" x14ac:dyDescent="0.3">
      <c r="A211" s="71"/>
      <c r="B211" s="71"/>
      <c r="C211" s="71"/>
      <c r="D211" s="71"/>
      <c r="E211" s="71"/>
      <c r="F211" s="71"/>
    </row>
    <row r="212" spans="1:6" ht="16.5" x14ac:dyDescent="0.3">
      <c r="A212" s="71"/>
      <c r="B212" s="71"/>
      <c r="C212" s="71"/>
      <c r="D212" s="71"/>
      <c r="E212" s="71"/>
      <c r="F212" s="71"/>
    </row>
    <row r="213" spans="1:6" ht="16.5" x14ac:dyDescent="0.3">
      <c r="A213" s="71"/>
      <c r="B213" s="71"/>
      <c r="C213" s="71"/>
      <c r="D213" s="71"/>
      <c r="E213" s="71"/>
      <c r="F213" s="71"/>
    </row>
    <row r="214" spans="1:6" ht="16.5" x14ac:dyDescent="0.3">
      <c r="A214" s="71"/>
      <c r="B214" s="71"/>
      <c r="C214" s="71"/>
      <c r="D214" s="71"/>
      <c r="E214" s="71"/>
      <c r="F214" s="71"/>
    </row>
    <row r="215" spans="1:6" ht="16.5" x14ac:dyDescent="0.3">
      <c r="A215" s="71"/>
      <c r="B215" s="71"/>
      <c r="C215" s="71"/>
      <c r="D215" s="71"/>
      <c r="E215" s="71"/>
      <c r="F215" s="71"/>
    </row>
    <row r="216" spans="1:6" ht="16.5" x14ac:dyDescent="0.3">
      <c r="A216" s="71"/>
      <c r="B216" s="71"/>
      <c r="C216" s="71"/>
      <c r="D216" s="71"/>
      <c r="E216" s="71"/>
      <c r="F216" s="71"/>
    </row>
    <row r="217" spans="1:6" ht="16.5" x14ac:dyDescent="0.3">
      <c r="A217" s="71"/>
      <c r="B217" s="71"/>
      <c r="C217" s="71"/>
      <c r="D217" s="71"/>
      <c r="E217" s="71"/>
      <c r="F217" s="71"/>
    </row>
    <row r="218" spans="1:6" ht="16.5" x14ac:dyDescent="0.3">
      <c r="A218" s="71"/>
      <c r="B218" s="71"/>
      <c r="C218" s="71"/>
      <c r="D218" s="71"/>
      <c r="E218" s="71"/>
      <c r="F218" s="71"/>
    </row>
    <row r="219" spans="1:6" ht="16.5" x14ac:dyDescent="0.3">
      <c r="A219" s="71"/>
      <c r="B219" s="71"/>
      <c r="C219" s="71"/>
      <c r="D219" s="71"/>
      <c r="E219" s="71"/>
      <c r="F219" s="71"/>
    </row>
    <row r="220" spans="1:6" ht="16.5" x14ac:dyDescent="0.3">
      <c r="A220" s="71"/>
      <c r="B220" s="71"/>
      <c r="C220" s="71"/>
      <c r="D220" s="71"/>
      <c r="E220" s="71"/>
      <c r="F220" s="71"/>
    </row>
    <row r="221" spans="1:6" ht="16.5" x14ac:dyDescent="0.3">
      <c r="A221" s="71"/>
      <c r="B221" s="71"/>
      <c r="C221" s="71"/>
      <c r="D221" s="71"/>
      <c r="E221" s="71"/>
      <c r="F221" s="71"/>
    </row>
    <row r="222" spans="1:6" ht="16.5" x14ac:dyDescent="0.3">
      <c r="A222" s="71"/>
      <c r="B222" s="71"/>
      <c r="C222" s="71"/>
      <c r="D222" s="71"/>
      <c r="E222" s="71"/>
      <c r="F222" s="71"/>
    </row>
    <row r="223" spans="1:6" ht="16.5" x14ac:dyDescent="0.3">
      <c r="A223" s="71"/>
      <c r="B223" s="71"/>
      <c r="C223" s="71"/>
      <c r="D223" s="71"/>
      <c r="E223" s="71"/>
      <c r="F223" s="71"/>
    </row>
    <row r="224" spans="1:6" ht="16.5" x14ac:dyDescent="0.3">
      <c r="A224" s="71"/>
      <c r="B224" s="71"/>
      <c r="C224" s="71"/>
      <c r="D224" s="71"/>
      <c r="E224" s="71"/>
      <c r="F224" s="71"/>
    </row>
    <row r="225" spans="1:6" ht="16.5" x14ac:dyDescent="0.3">
      <c r="A225" s="71"/>
      <c r="B225" s="71"/>
      <c r="C225" s="71"/>
      <c r="D225" s="71"/>
      <c r="E225" s="71"/>
      <c r="F225" s="71"/>
    </row>
    <row r="226" spans="1:6" ht="16.5" x14ac:dyDescent="0.3">
      <c r="A226" s="71"/>
      <c r="B226" s="71"/>
      <c r="C226" s="71"/>
      <c r="D226" s="71"/>
      <c r="E226" s="71"/>
      <c r="F226" s="71"/>
    </row>
    <row r="227" spans="1:6" ht="16.5" x14ac:dyDescent="0.3">
      <c r="A227" s="71"/>
      <c r="B227" s="71"/>
      <c r="C227" s="71"/>
      <c r="D227" s="71"/>
      <c r="E227" s="71"/>
      <c r="F227" s="71"/>
    </row>
    <row r="228" spans="1:6" ht="16.5" x14ac:dyDescent="0.3">
      <c r="A228" s="71"/>
      <c r="B228" s="71"/>
      <c r="C228" s="71"/>
      <c r="D228" s="71"/>
      <c r="E228" s="71"/>
      <c r="F228" s="71"/>
    </row>
    <row r="229" spans="1:6" ht="16.5" x14ac:dyDescent="0.3">
      <c r="A229" s="71"/>
      <c r="B229" s="71"/>
      <c r="C229" s="71"/>
      <c r="D229" s="71"/>
      <c r="E229" s="71"/>
      <c r="F229" s="71"/>
    </row>
    <row r="230" spans="1:6" ht="16.5" x14ac:dyDescent="0.3">
      <c r="A230" s="71"/>
      <c r="B230" s="71"/>
      <c r="C230" s="71"/>
      <c r="D230" s="71"/>
      <c r="E230" s="71"/>
      <c r="F230" s="71"/>
    </row>
    <row r="231" spans="1:6" ht="16.5" x14ac:dyDescent="0.3">
      <c r="A231" s="71"/>
      <c r="B231" s="71"/>
      <c r="C231" s="71"/>
      <c r="D231" s="71"/>
      <c r="E231" s="71"/>
      <c r="F231" s="71"/>
    </row>
    <row r="232" spans="1:6" ht="16.5" x14ac:dyDescent="0.3">
      <c r="A232" s="71"/>
      <c r="B232" s="71"/>
      <c r="C232" s="71"/>
      <c r="D232" s="71"/>
      <c r="E232" s="71"/>
      <c r="F232" s="71"/>
    </row>
    <row r="233" spans="1:6" ht="16.5" x14ac:dyDescent="0.3">
      <c r="A233" s="71"/>
      <c r="B233" s="71"/>
      <c r="C233" s="71"/>
      <c r="D233" s="71"/>
      <c r="E233" s="71"/>
      <c r="F233" s="71"/>
    </row>
    <row r="234" spans="1:6" ht="16.5" x14ac:dyDescent="0.3">
      <c r="A234" s="71"/>
      <c r="B234" s="71"/>
      <c r="C234" s="71"/>
      <c r="D234" s="71"/>
      <c r="E234" s="71"/>
      <c r="F234" s="71"/>
    </row>
    <row r="235" spans="1:6" ht="16.5" x14ac:dyDescent="0.3">
      <c r="A235" s="71"/>
      <c r="B235" s="71"/>
      <c r="C235" s="71"/>
      <c r="D235" s="71"/>
      <c r="E235" s="71"/>
      <c r="F235" s="71"/>
    </row>
    <row r="236" spans="1:6" ht="16.5" x14ac:dyDescent="0.3">
      <c r="A236" s="71"/>
      <c r="B236" s="71"/>
      <c r="C236" s="71"/>
      <c r="D236" s="71"/>
      <c r="E236" s="71"/>
      <c r="F236" s="71"/>
    </row>
    <row r="237" spans="1:6" ht="16.5" x14ac:dyDescent="0.3">
      <c r="A237" s="71"/>
      <c r="B237" s="71"/>
      <c r="C237" s="71"/>
      <c r="D237" s="71"/>
      <c r="E237" s="71"/>
      <c r="F237" s="71"/>
    </row>
    <row r="238" spans="1:6" ht="16.5" x14ac:dyDescent="0.3">
      <c r="A238" s="71"/>
      <c r="B238" s="71"/>
      <c r="C238" s="71"/>
      <c r="D238" s="71"/>
      <c r="E238" s="71"/>
      <c r="F238" s="71"/>
    </row>
    <row r="239" spans="1:6" ht="16.5" x14ac:dyDescent="0.3">
      <c r="A239" s="71"/>
      <c r="B239" s="71"/>
      <c r="C239" s="71"/>
      <c r="D239" s="71"/>
      <c r="E239" s="71"/>
      <c r="F239" s="71"/>
    </row>
    <row r="240" spans="1:6" ht="16.5" x14ac:dyDescent="0.3">
      <c r="A240" s="71"/>
      <c r="B240" s="71"/>
      <c r="C240" s="71"/>
      <c r="D240" s="71"/>
      <c r="E240" s="71"/>
      <c r="F240" s="71"/>
    </row>
    <row r="241" spans="1:6" ht="16.5" x14ac:dyDescent="0.3">
      <c r="A241" s="71"/>
      <c r="B241" s="71"/>
      <c r="C241" s="71"/>
      <c r="D241" s="71"/>
      <c r="E241" s="71"/>
      <c r="F241" s="71"/>
    </row>
    <row r="242" spans="1:6" ht="16.5" x14ac:dyDescent="0.3">
      <c r="A242" s="71"/>
      <c r="B242" s="71"/>
      <c r="C242" s="71"/>
      <c r="D242" s="71"/>
      <c r="E242" s="71"/>
      <c r="F242" s="71"/>
    </row>
    <row r="243" spans="1:6" ht="16.5" x14ac:dyDescent="0.3">
      <c r="A243" s="71"/>
      <c r="B243" s="71"/>
      <c r="C243" s="71"/>
      <c r="D243" s="71"/>
      <c r="E243" s="71"/>
      <c r="F243" s="71"/>
    </row>
    <row r="244" spans="1:6" ht="16.5" x14ac:dyDescent="0.3">
      <c r="A244" s="71"/>
      <c r="B244" s="71"/>
      <c r="C244" s="71"/>
      <c r="D244" s="71"/>
      <c r="E244" s="71"/>
      <c r="F244" s="71"/>
    </row>
    <row r="245" spans="1:6" ht="16.5" x14ac:dyDescent="0.3">
      <c r="A245" s="71"/>
      <c r="B245" s="71"/>
      <c r="C245" s="71"/>
      <c r="D245" s="71"/>
      <c r="E245" s="71"/>
      <c r="F245" s="71"/>
    </row>
    <row r="246" spans="1:6" ht="16.5" x14ac:dyDescent="0.3">
      <c r="A246" s="71"/>
      <c r="B246" s="71"/>
      <c r="C246" s="71"/>
      <c r="D246" s="71"/>
      <c r="E246" s="71"/>
      <c r="F246" s="71"/>
    </row>
    <row r="247" spans="1:6" ht="16.5" x14ac:dyDescent="0.3">
      <c r="A247" s="71"/>
      <c r="B247" s="71"/>
      <c r="C247" s="71"/>
      <c r="D247" s="71"/>
      <c r="E247" s="71"/>
      <c r="F247" s="71"/>
    </row>
    <row r="248" spans="1:6" ht="16.5" x14ac:dyDescent="0.3">
      <c r="A248" s="71"/>
      <c r="B248" s="71"/>
      <c r="C248" s="71"/>
      <c r="D248" s="71"/>
      <c r="E248" s="71"/>
      <c r="F248" s="71"/>
    </row>
    <row r="249" spans="1:6" ht="16.5" x14ac:dyDescent="0.3">
      <c r="A249" s="71"/>
      <c r="B249" s="71"/>
      <c r="C249" s="71"/>
      <c r="D249" s="71"/>
      <c r="E249" s="71"/>
      <c r="F249" s="71"/>
    </row>
    <row r="250" spans="1:6" ht="16.5" x14ac:dyDescent="0.3">
      <c r="A250" s="71"/>
      <c r="B250" s="71"/>
      <c r="C250" s="71"/>
      <c r="D250" s="71"/>
      <c r="E250" s="71"/>
      <c r="F250" s="71"/>
    </row>
    <row r="251" spans="1:6" ht="16.5" x14ac:dyDescent="0.3">
      <c r="A251" s="71"/>
      <c r="B251" s="71"/>
      <c r="C251" s="71"/>
      <c r="D251" s="71"/>
      <c r="E251" s="71"/>
      <c r="F251" s="71"/>
    </row>
    <row r="252" spans="1:6" ht="16.5" x14ac:dyDescent="0.3">
      <c r="A252" s="71"/>
      <c r="B252" s="71"/>
      <c r="C252" s="71"/>
      <c r="D252" s="71"/>
      <c r="E252" s="71"/>
      <c r="F252" s="71"/>
    </row>
    <row r="253" spans="1:6" ht="16.5" x14ac:dyDescent="0.3">
      <c r="A253" s="71"/>
      <c r="B253" s="71"/>
      <c r="C253" s="71"/>
      <c r="D253" s="71"/>
      <c r="E253" s="71"/>
      <c r="F253" s="71"/>
    </row>
    <row r="254" spans="1:6" ht="16.5" x14ac:dyDescent="0.3">
      <c r="A254" s="71"/>
      <c r="B254" s="71"/>
      <c r="C254" s="71"/>
      <c r="D254" s="71"/>
      <c r="E254" s="71"/>
      <c r="F254" s="71"/>
    </row>
    <row r="255" spans="1:6" ht="16.5" x14ac:dyDescent="0.3">
      <c r="A255" s="71"/>
      <c r="B255" s="71"/>
      <c r="C255" s="71"/>
      <c r="D255" s="71"/>
      <c r="E255" s="71"/>
      <c r="F255" s="71"/>
    </row>
    <row r="256" spans="1:6" ht="16.5" x14ac:dyDescent="0.3">
      <c r="A256" s="71"/>
      <c r="B256" s="71"/>
      <c r="C256" s="71"/>
      <c r="D256" s="71"/>
      <c r="E256" s="71"/>
      <c r="F256" s="71"/>
    </row>
    <row r="257" spans="1:6" ht="16.5" x14ac:dyDescent="0.3">
      <c r="A257" s="71"/>
      <c r="B257" s="71"/>
      <c r="C257" s="71"/>
      <c r="D257" s="71"/>
      <c r="E257" s="71"/>
      <c r="F257" s="71"/>
    </row>
    <row r="258" spans="1:6" ht="16.5" x14ac:dyDescent="0.3">
      <c r="A258" s="71"/>
      <c r="B258" s="71"/>
      <c r="C258" s="71"/>
      <c r="D258" s="71"/>
      <c r="E258" s="71"/>
      <c r="F258" s="71"/>
    </row>
    <row r="259" spans="1:6" ht="16.5" x14ac:dyDescent="0.3">
      <c r="A259" s="71"/>
      <c r="B259" s="71"/>
      <c r="C259" s="71"/>
      <c r="D259" s="71"/>
      <c r="E259" s="71"/>
      <c r="F259" s="71"/>
    </row>
    <row r="260" spans="1:6" ht="16.5" x14ac:dyDescent="0.3">
      <c r="A260" s="71"/>
      <c r="B260" s="71"/>
      <c r="C260" s="71"/>
      <c r="D260" s="71"/>
      <c r="E260" s="71"/>
      <c r="F260" s="71"/>
    </row>
    <row r="261" spans="1:6" ht="16.5" x14ac:dyDescent="0.3">
      <c r="A261" s="71"/>
      <c r="B261" s="71"/>
      <c r="C261" s="71"/>
      <c r="D261" s="71"/>
      <c r="E261" s="71"/>
      <c r="F261" s="71"/>
    </row>
    <row r="262" spans="1:6" ht="16.5" x14ac:dyDescent="0.3">
      <c r="A262" s="71"/>
      <c r="B262" s="71"/>
      <c r="C262" s="71"/>
      <c r="D262" s="71"/>
      <c r="E262" s="71"/>
      <c r="F262" s="71"/>
    </row>
  </sheetData>
  <mergeCells count="85">
    <mergeCell ref="A106:O106"/>
    <mergeCell ref="A108:O121"/>
    <mergeCell ref="A123:O123"/>
    <mergeCell ref="A124:O165"/>
    <mergeCell ref="A1:H1"/>
    <mergeCell ref="A2:H2"/>
    <mergeCell ref="A5:H6"/>
    <mergeCell ref="A7:H7"/>
    <mergeCell ref="C9:E9"/>
    <mergeCell ref="G9:H9"/>
    <mergeCell ref="A21:C21"/>
    <mergeCell ref="A10:A12"/>
    <mergeCell ref="B10:B12"/>
    <mergeCell ref="C10:E12"/>
    <mergeCell ref="F10:F12"/>
    <mergeCell ref="A14:C14"/>
    <mergeCell ref="A15:C15"/>
    <mergeCell ref="A16:C16"/>
    <mergeCell ref="A17:C17"/>
    <mergeCell ref="A18:C18"/>
    <mergeCell ref="A19:C19"/>
    <mergeCell ref="A20:C20"/>
    <mergeCell ref="A29:B29"/>
    <mergeCell ref="G29:H29"/>
    <mergeCell ref="A22:C22"/>
    <mergeCell ref="A23:H23"/>
    <mergeCell ref="A24:B24"/>
    <mergeCell ref="G24:H24"/>
    <mergeCell ref="A25:B25"/>
    <mergeCell ref="G25:H25"/>
    <mergeCell ref="A26:B26"/>
    <mergeCell ref="G26:H26"/>
    <mergeCell ref="G27:H27"/>
    <mergeCell ref="A28:B28"/>
    <mergeCell ref="G28:H28"/>
    <mergeCell ref="A62:C62"/>
    <mergeCell ref="G30:H30"/>
    <mergeCell ref="A32:H32"/>
    <mergeCell ref="A50:H50"/>
    <mergeCell ref="A51:H51"/>
    <mergeCell ref="A55:C55"/>
    <mergeCell ref="A56:C56"/>
    <mergeCell ref="A57:C57"/>
    <mergeCell ref="A58:C58"/>
    <mergeCell ref="A59:C59"/>
    <mergeCell ref="A60:C60"/>
    <mergeCell ref="A61:C61"/>
    <mergeCell ref="H55:I55"/>
    <mergeCell ref="H56:I56"/>
    <mergeCell ref="H57:I57"/>
    <mergeCell ref="H58:I58"/>
    <mergeCell ref="A67:B67"/>
    <mergeCell ref="G67:H67"/>
    <mergeCell ref="G68:H68"/>
    <mergeCell ref="A69:B69"/>
    <mergeCell ref="G69:H69"/>
    <mergeCell ref="A63:C63"/>
    <mergeCell ref="A64:H64"/>
    <mergeCell ref="A65:B65"/>
    <mergeCell ref="G65:H65"/>
    <mergeCell ref="A66:B66"/>
    <mergeCell ref="G66:H66"/>
    <mergeCell ref="A72:H72"/>
    <mergeCell ref="A86:O86"/>
    <mergeCell ref="A99:O99"/>
    <mergeCell ref="A87:O87"/>
    <mergeCell ref="A88:O88"/>
    <mergeCell ref="A89:O89"/>
    <mergeCell ref="A90:O90"/>
    <mergeCell ref="A91:O91"/>
    <mergeCell ref="A92:O92"/>
    <mergeCell ref="A93:O93"/>
    <mergeCell ref="A96:O96"/>
    <mergeCell ref="A97:O97"/>
    <mergeCell ref="A98:O98"/>
    <mergeCell ref="H59:I59"/>
    <mergeCell ref="H60:I60"/>
    <mergeCell ref="H61:I61"/>
    <mergeCell ref="H62:I62"/>
    <mergeCell ref="G70:H70"/>
    <mergeCell ref="A103:O103"/>
    <mergeCell ref="A104:O104"/>
    <mergeCell ref="A100:O100"/>
    <mergeCell ref="A101:O101"/>
    <mergeCell ref="A102:O102"/>
  </mergeCells>
  <pageMargins left="0.7" right="0.7" top="0.75" bottom="0.75" header="0.3" footer="0.3"/>
  <pageSetup paperSize="9" scale="4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H146"/>
  <sheetViews>
    <sheetView topLeftCell="A125" workbookViewId="0">
      <selection activeCell="A86" sqref="A86:H146"/>
    </sheetView>
  </sheetViews>
  <sheetFormatPr defaultRowHeight="15" x14ac:dyDescent="0.25"/>
  <cols>
    <col min="1" max="1" width="34.28515625" customWidth="1"/>
    <col min="2" max="2" width="22.85546875" customWidth="1"/>
    <col min="3" max="3" width="21.7109375" bestFit="1" customWidth="1"/>
    <col min="4" max="4" width="23.42578125" customWidth="1"/>
    <col min="5" max="5" width="21.140625" customWidth="1"/>
    <col min="6" max="6" width="31.42578125" customWidth="1"/>
    <col min="7" max="7" width="34.28515625" customWidth="1"/>
    <col min="8" max="8" width="52.42578125" customWidth="1"/>
  </cols>
  <sheetData>
    <row r="1" spans="1:8" ht="23.25" x14ac:dyDescent="0.35">
      <c r="A1" s="311"/>
      <c r="B1" s="312"/>
      <c r="C1" s="312"/>
      <c r="D1" s="312"/>
      <c r="E1" s="312"/>
      <c r="F1" s="312"/>
      <c r="G1" s="312"/>
      <c r="H1" s="313"/>
    </row>
    <row r="2" spans="1:8" ht="23.25" x14ac:dyDescent="0.35">
      <c r="A2" s="314" t="s">
        <v>73</v>
      </c>
      <c r="B2" s="315"/>
      <c r="C2" s="315"/>
      <c r="D2" s="315"/>
      <c r="E2" s="315"/>
      <c r="F2" s="315"/>
      <c r="G2" s="315"/>
      <c r="H2" s="316"/>
    </row>
    <row r="3" spans="1:8" ht="23.25" x14ac:dyDescent="0.35">
      <c r="A3" s="11"/>
      <c r="B3" s="109"/>
      <c r="C3" s="75"/>
      <c r="D3" s="75"/>
      <c r="E3" s="75"/>
      <c r="F3" s="75"/>
      <c r="G3" s="76"/>
      <c r="H3" s="77"/>
    </row>
    <row r="4" spans="1:8" ht="19.5" thickBot="1" x14ac:dyDescent="0.35">
      <c r="A4" s="12"/>
      <c r="B4" s="110"/>
      <c r="C4" s="13"/>
      <c r="D4" s="13"/>
      <c r="E4" s="13"/>
      <c r="F4" s="13"/>
      <c r="G4" s="14"/>
      <c r="H4" s="15"/>
    </row>
    <row r="5" spans="1:8" x14ac:dyDescent="0.25">
      <c r="A5" s="317" t="s">
        <v>74</v>
      </c>
      <c r="B5" s="318"/>
      <c r="C5" s="318"/>
      <c r="D5" s="318"/>
      <c r="E5" s="318"/>
      <c r="F5" s="318"/>
      <c r="G5" s="318"/>
      <c r="H5" s="319"/>
    </row>
    <row r="6" spans="1:8" ht="15.75" thickBot="1" x14ac:dyDescent="0.3">
      <c r="A6" s="320"/>
      <c r="B6" s="321"/>
      <c r="C6" s="321"/>
      <c r="D6" s="321"/>
      <c r="E6" s="321"/>
      <c r="F6" s="321"/>
      <c r="G6" s="321"/>
      <c r="H6" s="322"/>
    </row>
    <row r="7" spans="1:8" ht="19.5" thickBot="1" x14ac:dyDescent="0.35">
      <c r="A7" s="128" t="s">
        <v>142</v>
      </c>
      <c r="B7" s="129"/>
      <c r="C7" s="9"/>
      <c r="D7" s="9"/>
      <c r="E7" s="9"/>
      <c r="F7" s="9"/>
      <c r="G7" s="66"/>
      <c r="H7" s="67"/>
    </row>
    <row r="8" spans="1:8" ht="21" thickBot="1" x14ac:dyDescent="0.35">
      <c r="A8" s="17" t="s">
        <v>75</v>
      </c>
      <c r="B8" s="18"/>
      <c r="C8" s="18"/>
      <c r="D8" s="18"/>
      <c r="E8" s="18"/>
      <c r="F8" s="18"/>
      <c r="G8" s="130"/>
      <c r="H8" s="68"/>
    </row>
    <row r="9" spans="1:8" ht="21" thickBot="1" x14ac:dyDescent="0.3">
      <c r="A9" s="22" t="s">
        <v>9</v>
      </c>
      <c r="B9" s="108" t="s">
        <v>10</v>
      </c>
      <c r="C9" s="416" t="s">
        <v>6</v>
      </c>
      <c r="D9" s="417"/>
      <c r="E9" s="418"/>
      <c r="F9" s="108" t="s">
        <v>11</v>
      </c>
      <c r="G9" s="419" t="s">
        <v>76</v>
      </c>
      <c r="H9" s="420"/>
    </row>
    <row r="10" spans="1:8" ht="21.75" thickBot="1" x14ac:dyDescent="0.4">
      <c r="A10" s="421" t="s">
        <v>77</v>
      </c>
      <c r="B10" s="421" t="s">
        <v>78</v>
      </c>
      <c r="C10" s="435" t="s">
        <v>79</v>
      </c>
      <c r="D10" s="436"/>
      <c r="E10" s="437"/>
      <c r="F10" s="421" t="s">
        <v>80</v>
      </c>
      <c r="G10" s="21" t="s">
        <v>1</v>
      </c>
      <c r="H10" s="131" t="s">
        <v>81</v>
      </c>
    </row>
    <row r="11" spans="1:8" ht="21.75" thickBot="1" x14ac:dyDescent="0.4">
      <c r="A11" s="422"/>
      <c r="B11" s="422"/>
      <c r="C11" s="438"/>
      <c r="D11" s="439"/>
      <c r="E11" s="440"/>
      <c r="F11" s="422"/>
      <c r="G11" s="107" t="s">
        <v>0</v>
      </c>
      <c r="H11" s="131"/>
    </row>
    <row r="12" spans="1:8" x14ac:dyDescent="0.25">
      <c r="A12" s="422"/>
      <c r="B12" s="422"/>
      <c r="C12" s="438"/>
      <c r="D12" s="439"/>
      <c r="E12" s="440"/>
      <c r="F12" s="422"/>
      <c r="G12" s="444" t="s">
        <v>2</v>
      </c>
      <c r="H12" s="433" t="s">
        <v>44</v>
      </c>
    </row>
    <row r="13" spans="1:8" ht="15.75" thickBot="1" x14ac:dyDescent="0.3">
      <c r="A13" s="423"/>
      <c r="B13" s="423"/>
      <c r="C13" s="441"/>
      <c r="D13" s="442"/>
      <c r="E13" s="443"/>
      <c r="F13" s="423"/>
      <c r="G13" s="420"/>
      <c r="H13" s="434"/>
    </row>
    <row r="14" spans="1:8" ht="21" thickBot="1" x14ac:dyDescent="0.3">
      <c r="A14" s="19" t="s">
        <v>114</v>
      </c>
      <c r="B14" s="20"/>
      <c r="C14" s="20"/>
      <c r="D14" s="20"/>
      <c r="E14" s="20"/>
      <c r="F14" s="20"/>
      <c r="G14" s="132"/>
      <c r="H14" s="3"/>
    </row>
    <row r="15" spans="1:8" ht="24" thickBot="1" x14ac:dyDescent="0.3">
      <c r="A15" s="379" t="s">
        <v>14</v>
      </c>
      <c r="B15" s="380"/>
      <c r="C15" s="381"/>
      <c r="D15" s="69" t="s">
        <v>4</v>
      </c>
      <c r="E15" s="69" t="s">
        <v>5</v>
      </c>
      <c r="F15" s="69" t="s">
        <v>15</v>
      </c>
      <c r="G15" s="69" t="s">
        <v>64</v>
      </c>
      <c r="H15" s="148" t="s">
        <v>12</v>
      </c>
    </row>
    <row r="16" spans="1:8" ht="21.75" thickBot="1" x14ac:dyDescent="0.4">
      <c r="A16" s="376" t="s">
        <v>82</v>
      </c>
      <c r="B16" s="377"/>
      <c r="C16" s="378"/>
      <c r="D16" s="107">
        <v>1</v>
      </c>
      <c r="E16" s="21">
        <v>0</v>
      </c>
      <c r="F16" s="21">
        <f>+D16-E16</f>
        <v>1</v>
      </c>
      <c r="G16" s="70">
        <f>+(E16/D16)</f>
        <v>0</v>
      </c>
      <c r="H16" s="138"/>
    </row>
    <row r="17" spans="1:8" ht="21.75" thickBot="1" x14ac:dyDescent="0.4">
      <c r="A17" s="376" t="s">
        <v>83</v>
      </c>
      <c r="B17" s="377"/>
      <c r="C17" s="378"/>
      <c r="D17" s="21">
        <v>114</v>
      </c>
      <c r="E17" s="21">
        <v>0</v>
      </c>
      <c r="F17" s="21">
        <f t="shared" ref="F17:F22" si="0">+D17-E17</f>
        <v>114</v>
      </c>
      <c r="G17" s="70">
        <f t="shared" ref="G17:G24" si="1">+(E17/D17)</f>
        <v>0</v>
      </c>
      <c r="H17" s="138"/>
    </row>
    <row r="18" spans="1:8" ht="21.75" thickBot="1" x14ac:dyDescent="0.4">
      <c r="A18" s="376" t="s">
        <v>84</v>
      </c>
      <c r="B18" s="377"/>
      <c r="C18" s="378"/>
      <c r="D18" s="21">
        <v>46</v>
      </c>
      <c r="E18" s="21">
        <v>0.94</v>
      </c>
      <c r="F18" s="21">
        <f t="shared" si="0"/>
        <v>45.06</v>
      </c>
      <c r="G18" s="70">
        <f t="shared" si="1"/>
        <v>2.0434782608695651E-2</v>
      </c>
      <c r="H18" s="138"/>
    </row>
    <row r="19" spans="1:8" ht="21.75" thickBot="1" x14ac:dyDescent="0.4">
      <c r="A19" s="445" t="s">
        <v>3</v>
      </c>
      <c r="B19" s="446"/>
      <c r="C19" s="447"/>
      <c r="D19" s="21">
        <v>2</v>
      </c>
      <c r="E19" s="21">
        <v>0</v>
      </c>
      <c r="F19" s="21">
        <f t="shared" si="0"/>
        <v>2</v>
      </c>
      <c r="G19" s="70">
        <f t="shared" si="1"/>
        <v>0</v>
      </c>
      <c r="H19" s="138"/>
    </row>
    <row r="20" spans="1:8" ht="21.75" thickBot="1" x14ac:dyDescent="0.4">
      <c r="A20" s="376" t="s">
        <v>23</v>
      </c>
      <c r="B20" s="377"/>
      <c r="C20" s="378"/>
      <c r="D20" s="21">
        <v>105</v>
      </c>
      <c r="E20" s="21">
        <v>1</v>
      </c>
      <c r="F20" s="21">
        <f t="shared" si="0"/>
        <v>104</v>
      </c>
      <c r="G20" s="70">
        <f t="shared" si="1"/>
        <v>9.5238095238095247E-3</v>
      </c>
      <c r="H20" s="138"/>
    </row>
    <row r="21" spans="1:8" ht="21.75" thickBot="1" x14ac:dyDescent="0.4">
      <c r="A21" s="376" t="s">
        <v>85</v>
      </c>
      <c r="B21" s="377"/>
      <c r="C21" s="378"/>
      <c r="D21" s="21">
        <v>652</v>
      </c>
      <c r="E21" s="21">
        <v>20.82</v>
      </c>
      <c r="F21" s="21">
        <f t="shared" si="0"/>
        <v>631.17999999999995</v>
      </c>
      <c r="G21" s="70">
        <f t="shared" si="1"/>
        <v>3.1932515337423313E-2</v>
      </c>
      <c r="H21" s="138"/>
    </row>
    <row r="22" spans="1:8" ht="21.75" thickBot="1" x14ac:dyDescent="0.4">
      <c r="A22" s="376" t="s">
        <v>8</v>
      </c>
      <c r="B22" s="377"/>
      <c r="C22" s="378"/>
      <c r="D22" s="21">
        <v>20000</v>
      </c>
      <c r="E22" s="21">
        <v>472</v>
      </c>
      <c r="F22" s="21">
        <f t="shared" si="0"/>
        <v>19528</v>
      </c>
      <c r="G22" s="70">
        <f>+(E22/D22)</f>
        <v>2.3599999999999999E-2</v>
      </c>
      <c r="H22" s="138"/>
    </row>
    <row r="23" spans="1:8" ht="21.75" thickBot="1" x14ac:dyDescent="0.4">
      <c r="A23" s="376" t="s">
        <v>7</v>
      </c>
      <c r="B23" s="377"/>
      <c r="C23" s="378"/>
      <c r="D23" s="21">
        <v>0</v>
      </c>
      <c r="E23" s="21">
        <v>0</v>
      </c>
      <c r="F23" s="21">
        <v>0</v>
      </c>
      <c r="G23" s="70"/>
      <c r="H23" s="138"/>
    </row>
    <row r="24" spans="1:8" ht="21.75" thickBot="1" x14ac:dyDescent="0.4">
      <c r="A24" s="452" t="s">
        <v>13</v>
      </c>
      <c r="B24" s="453"/>
      <c r="C24" s="454"/>
      <c r="D24" s="133">
        <f>SUM(D21:D23)</f>
        <v>20652</v>
      </c>
      <c r="E24" s="133">
        <f>SUM(E21:E23)</f>
        <v>492.82</v>
      </c>
      <c r="F24" s="133">
        <f>SUM(F21:F23)</f>
        <v>20159.18</v>
      </c>
      <c r="G24" s="134">
        <f t="shared" si="1"/>
        <v>2.3863064110013557E-2</v>
      </c>
      <c r="H24" s="149"/>
    </row>
    <row r="25" spans="1:8" ht="19.5" thickBot="1" x14ac:dyDescent="0.35">
      <c r="A25" s="455" t="s">
        <v>115</v>
      </c>
      <c r="B25" s="456"/>
      <c r="C25" s="456"/>
      <c r="D25" s="456"/>
      <c r="E25" s="456"/>
      <c r="F25" s="456"/>
      <c r="G25" s="456"/>
      <c r="H25" s="457"/>
    </row>
    <row r="26" spans="1:8" ht="21" thickBot="1" x14ac:dyDescent="0.35">
      <c r="A26" s="452" t="s">
        <v>14</v>
      </c>
      <c r="B26" s="454"/>
      <c r="C26" s="135" t="s">
        <v>4</v>
      </c>
      <c r="D26" s="136" t="s">
        <v>5</v>
      </c>
      <c r="E26" s="135" t="s">
        <v>15</v>
      </c>
      <c r="F26" s="137" t="s">
        <v>16</v>
      </c>
      <c r="G26" s="458" t="s">
        <v>12</v>
      </c>
      <c r="H26" s="444"/>
    </row>
    <row r="27" spans="1:8" ht="21.75" thickBot="1" x14ac:dyDescent="0.35">
      <c r="A27" s="445" t="s">
        <v>86</v>
      </c>
      <c r="B27" s="447"/>
      <c r="C27" s="138">
        <v>1333264770.6800001</v>
      </c>
      <c r="D27" s="138">
        <v>1333264770.6800001</v>
      </c>
      <c r="E27" s="138">
        <f>+C27-D27</f>
        <v>0</v>
      </c>
      <c r="F27" s="139">
        <f>+(D27/C27)</f>
        <v>1</v>
      </c>
      <c r="G27" s="450" t="s">
        <v>87</v>
      </c>
      <c r="H27" s="451"/>
    </row>
    <row r="28" spans="1:8" ht="21.75" thickBot="1" x14ac:dyDescent="0.35">
      <c r="A28" s="445" t="s">
        <v>24</v>
      </c>
      <c r="B28" s="447"/>
      <c r="C28" s="138">
        <v>6228282349.5100002</v>
      </c>
      <c r="D28" s="138">
        <v>0</v>
      </c>
      <c r="E28" s="138">
        <f>+C28-D28</f>
        <v>6228282349.5100002</v>
      </c>
      <c r="F28" s="139">
        <f>+(D28/C28)</f>
        <v>0</v>
      </c>
      <c r="G28" s="450"/>
      <c r="H28" s="451"/>
    </row>
    <row r="29" spans="1:8" ht="21.75" thickBot="1" x14ac:dyDescent="0.4">
      <c r="A29" s="126" t="s">
        <v>25</v>
      </c>
      <c r="B29" s="127"/>
      <c r="C29" s="138">
        <v>46754167.079999998</v>
      </c>
      <c r="D29" s="138">
        <v>0</v>
      </c>
      <c r="E29" s="138">
        <f>+C29-D29</f>
        <v>46754167.079999998</v>
      </c>
      <c r="F29" s="139">
        <f>+(D29/C29)</f>
        <v>0</v>
      </c>
      <c r="G29" s="450"/>
      <c r="H29" s="451"/>
    </row>
    <row r="30" spans="1:8" ht="21.75" thickBot="1" x14ac:dyDescent="0.4">
      <c r="A30" s="376" t="s">
        <v>26</v>
      </c>
      <c r="B30" s="378"/>
      <c r="C30" s="138">
        <v>2305777002.6300001</v>
      </c>
      <c r="D30" s="138">
        <v>0</v>
      </c>
      <c r="E30" s="138">
        <f>+C30-D30</f>
        <v>2305777002.6300001</v>
      </c>
      <c r="F30" s="139">
        <f>+(D30/C30)</f>
        <v>0</v>
      </c>
      <c r="G30" s="450"/>
      <c r="H30" s="451"/>
    </row>
    <row r="31" spans="1:8" ht="19.5" thickBot="1" x14ac:dyDescent="0.35">
      <c r="A31" s="448"/>
      <c r="B31" s="449"/>
      <c r="C31" s="140"/>
      <c r="D31" s="140"/>
      <c r="E31" s="140"/>
      <c r="F31" s="139"/>
      <c r="G31" s="450"/>
      <c r="H31" s="451"/>
    </row>
    <row r="32" spans="1:8" ht="21" thickBot="1" x14ac:dyDescent="0.35">
      <c r="A32" s="141" t="s">
        <v>13</v>
      </c>
      <c r="B32" s="142"/>
      <c r="C32" s="143">
        <v>8875315891.0900002</v>
      </c>
      <c r="D32" s="143">
        <v>1333264770.6800001</v>
      </c>
      <c r="E32" s="143">
        <f>C32-D32</f>
        <v>7542051120.4099998</v>
      </c>
      <c r="F32" s="144"/>
      <c r="G32" s="462"/>
      <c r="H32" s="463"/>
    </row>
    <row r="33" spans="1:8" ht="17.25" thickBot="1" x14ac:dyDescent="0.35">
      <c r="A33" s="1"/>
      <c r="B33" s="7"/>
      <c r="C33" s="7"/>
      <c r="D33" s="7"/>
      <c r="E33" s="7"/>
      <c r="F33" s="7"/>
      <c r="G33" s="2"/>
      <c r="H33" s="3"/>
    </row>
    <row r="34" spans="1:8" ht="24" thickBot="1" x14ac:dyDescent="0.3">
      <c r="A34" s="379" t="s">
        <v>27</v>
      </c>
      <c r="B34" s="380"/>
      <c r="C34" s="380"/>
      <c r="D34" s="380"/>
      <c r="E34" s="380"/>
      <c r="F34" s="380"/>
      <c r="G34" s="380"/>
      <c r="H34" s="381"/>
    </row>
    <row r="35" spans="1:8" ht="16.5" x14ac:dyDescent="0.3">
      <c r="A35" s="1"/>
      <c r="B35" s="7"/>
      <c r="C35" s="7"/>
      <c r="D35" s="7"/>
      <c r="E35" s="7"/>
      <c r="F35" s="7"/>
      <c r="G35" s="2"/>
      <c r="H35" s="3"/>
    </row>
    <row r="36" spans="1:8" ht="16.5" x14ac:dyDescent="0.3">
      <c r="A36" s="1"/>
      <c r="B36" s="7"/>
      <c r="C36" s="7"/>
      <c r="D36" s="7"/>
      <c r="E36" s="7"/>
      <c r="F36" s="7"/>
      <c r="G36" s="2"/>
      <c r="H36" s="3"/>
    </row>
    <row r="37" spans="1:8" ht="16.5" x14ac:dyDescent="0.3">
      <c r="A37" s="1"/>
      <c r="B37" s="7"/>
      <c r="C37" s="7"/>
      <c r="D37" s="7"/>
      <c r="E37" s="7"/>
      <c r="F37" s="7"/>
      <c r="G37" s="2"/>
      <c r="H37" s="3"/>
    </row>
    <row r="38" spans="1:8" ht="16.5" x14ac:dyDescent="0.3">
      <c r="A38" s="1"/>
      <c r="B38" s="7"/>
      <c r="C38" s="7"/>
      <c r="D38" s="7"/>
      <c r="E38" s="7"/>
      <c r="F38" s="7"/>
      <c r="G38" s="2"/>
      <c r="H38" s="3"/>
    </row>
    <row r="39" spans="1:8" ht="16.5" x14ac:dyDescent="0.3">
      <c r="A39" s="1"/>
      <c r="B39" s="7"/>
      <c r="C39" s="7"/>
      <c r="D39" s="7"/>
      <c r="E39" s="7"/>
      <c r="F39" s="7"/>
      <c r="G39" s="2"/>
      <c r="H39" s="3"/>
    </row>
    <row r="40" spans="1:8" ht="16.5" x14ac:dyDescent="0.3">
      <c r="A40" s="25"/>
      <c r="B40" s="26"/>
      <c r="C40" s="26"/>
      <c r="D40" s="26"/>
      <c r="E40" s="26"/>
      <c r="F40" s="26"/>
      <c r="G40" s="26"/>
      <c r="H40" s="3"/>
    </row>
    <row r="41" spans="1:8" ht="16.5" x14ac:dyDescent="0.3">
      <c r="A41" s="25"/>
      <c r="B41" s="26"/>
      <c r="C41" s="26"/>
      <c r="D41" s="26"/>
      <c r="E41" s="26"/>
      <c r="F41" s="26"/>
      <c r="G41" s="26"/>
      <c r="H41" s="3"/>
    </row>
    <row r="42" spans="1:8" ht="16.5" x14ac:dyDescent="0.3">
      <c r="A42" s="25"/>
      <c r="B42" s="26"/>
      <c r="C42" s="26"/>
      <c r="D42" s="26"/>
      <c r="E42" s="26"/>
      <c r="F42" s="26"/>
      <c r="G42" s="26"/>
      <c r="H42" s="3"/>
    </row>
    <row r="43" spans="1:8" ht="16.5" x14ac:dyDescent="0.3">
      <c r="A43" s="25"/>
      <c r="B43" s="26"/>
      <c r="C43" s="26"/>
      <c r="D43" s="26"/>
      <c r="E43" s="26"/>
      <c r="F43" s="26"/>
      <c r="G43" s="26"/>
      <c r="H43" s="3"/>
    </row>
    <row r="44" spans="1:8" ht="16.5" x14ac:dyDescent="0.3">
      <c r="A44" s="25"/>
      <c r="B44" s="26"/>
      <c r="C44" s="26"/>
      <c r="D44" s="26"/>
      <c r="E44" s="26"/>
      <c r="F44" s="26"/>
      <c r="G44" s="26"/>
      <c r="H44" s="3"/>
    </row>
    <row r="45" spans="1:8" ht="16.5" x14ac:dyDescent="0.3">
      <c r="A45" s="25"/>
      <c r="B45" s="26"/>
      <c r="C45" s="26"/>
      <c r="D45" s="26"/>
      <c r="E45" s="26"/>
      <c r="F45" s="26"/>
      <c r="G45" s="26"/>
      <c r="H45" s="3"/>
    </row>
    <row r="46" spans="1:8" ht="16.5" x14ac:dyDescent="0.3">
      <c r="A46" s="25"/>
      <c r="B46" s="26"/>
      <c r="C46" s="26"/>
      <c r="D46" s="26"/>
      <c r="E46" s="26"/>
      <c r="F46" s="26"/>
      <c r="G46" s="26"/>
      <c r="H46" s="3"/>
    </row>
    <row r="47" spans="1:8" ht="15.75" thickBot="1" x14ac:dyDescent="0.3"/>
    <row r="48" spans="1:8" ht="23.25" x14ac:dyDescent="0.35">
      <c r="A48" s="311"/>
      <c r="B48" s="312"/>
      <c r="C48" s="312"/>
      <c r="D48" s="312"/>
      <c r="E48" s="312"/>
      <c r="F48" s="312"/>
      <c r="G48" s="312"/>
      <c r="H48" s="313"/>
    </row>
    <row r="49" spans="1:8" ht="23.25" x14ac:dyDescent="0.35">
      <c r="A49" s="314" t="s">
        <v>88</v>
      </c>
      <c r="B49" s="315"/>
      <c r="C49" s="315"/>
      <c r="D49" s="315"/>
      <c r="E49" s="315"/>
      <c r="F49" s="315"/>
      <c r="G49" s="315"/>
      <c r="H49" s="316"/>
    </row>
    <row r="50" spans="1:8" ht="23.25" x14ac:dyDescent="0.35">
      <c r="A50" s="11"/>
      <c r="B50" s="109"/>
      <c r="C50" s="75"/>
      <c r="D50" s="75"/>
      <c r="E50" s="75"/>
      <c r="F50" s="75"/>
      <c r="G50" s="76"/>
      <c r="H50" s="77"/>
    </row>
    <row r="51" spans="1:8" ht="19.5" thickBot="1" x14ac:dyDescent="0.35">
      <c r="A51" s="12"/>
      <c r="B51" s="110"/>
      <c r="C51" s="13"/>
      <c r="D51" s="13"/>
      <c r="E51" s="13"/>
      <c r="F51" s="13"/>
      <c r="G51" s="14"/>
      <c r="H51" s="15"/>
    </row>
    <row r="52" spans="1:8" ht="19.5" thickBot="1" x14ac:dyDescent="0.3">
      <c r="A52" s="5"/>
      <c r="B52" s="6"/>
      <c r="C52" s="6"/>
      <c r="D52" s="6"/>
      <c r="E52" s="6"/>
      <c r="F52" s="6"/>
      <c r="G52" s="6"/>
      <c r="H52" s="8"/>
    </row>
    <row r="53" spans="1:8" ht="21" thickBot="1" x14ac:dyDescent="0.3">
      <c r="A53" s="464" t="s">
        <v>35</v>
      </c>
      <c r="B53" s="465"/>
      <c r="C53" s="465"/>
      <c r="D53" s="465"/>
      <c r="E53" s="465"/>
      <c r="F53" s="465"/>
      <c r="G53" s="465"/>
      <c r="H53" s="465"/>
    </row>
    <row r="54" spans="1:8" ht="21" thickBot="1" x14ac:dyDescent="0.3">
      <c r="A54" s="19" t="s">
        <v>116</v>
      </c>
      <c r="B54" s="20"/>
      <c r="C54" s="20"/>
      <c r="D54" s="20"/>
      <c r="E54" s="20"/>
      <c r="F54" s="20"/>
      <c r="G54" s="72"/>
      <c r="H54" s="72"/>
    </row>
    <row r="55" spans="1:8" ht="24" thickBot="1" x14ac:dyDescent="0.3">
      <c r="A55" s="379" t="s">
        <v>14</v>
      </c>
      <c r="B55" s="380"/>
      <c r="C55" s="381"/>
      <c r="D55" s="69" t="s">
        <v>4</v>
      </c>
      <c r="E55" s="69" t="s">
        <v>5</v>
      </c>
      <c r="F55" s="69" t="s">
        <v>15</v>
      </c>
      <c r="G55" s="69" t="s">
        <v>89</v>
      </c>
      <c r="H55" s="69" t="s">
        <v>90</v>
      </c>
    </row>
    <row r="56" spans="1:8" ht="21.75" thickBot="1" x14ac:dyDescent="0.4">
      <c r="A56" s="382" t="s">
        <v>82</v>
      </c>
      <c r="B56" s="383"/>
      <c r="C56" s="384"/>
      <c r="D56" s="107">
        <v>1</v>
      </c>
      <c r="E56" s="21">
        <v>0</v>
      </c>
      <c r="F56" s="21">
        <f>+D56-E56</f>
        <v>1</v>
      </c>
      <c r="G56" s="70">
        <f>+(E56/D56)</f>
        <v>0</v>
      </c>
      <c r="H56" s="70"/>
    </row>
    <row r="57" spans="1:8" ht="21.75" thickBot="1" x14ac:dyDescent="0.4">
      <c r="A57" s="459" t="s">
        <v>83</v>
      </c>
      <c r="B57" s="460"/>
      <c r="C57" s="461"/>
      <c r="D57" s="21">
        <v>9</v>
      </c>
      <c r="E57" s="21">
        <v>0</v>
      </c>
      <c r="F57" s="21">
        <f t="shared" ref="F57" si="2">+D57-E57</f>
        <v>9</v>
      </c>
      <c r="G57" s="70">
        <f t="shared" ref="G57" si="3">+(E57/D57)</f>
        <v>0</v>
      </c>
      <c r="H57" s="70"/>
    </row>
    <row r="58" spans="1:8" ht="21.75" thickBot="1" x14ac:dyDescent="0.4">
      <c r="A58" s="459" t="s">
        <v>91</v>
      </c>
      <c r="B58" s="460"/>
      <c r="C58" s="461"/>
      <c r="D58" s="21">
        <v>6550</v>
      </c>
      <c r="E58" s="21">
        <v>4.5</v>
      </c>
      <c r="F58" s="21">
        <v>0</v>
      </c>
      <c r="G58" s="70">
        <v>0.1457</v>
      </c>
      <c r="H58" s="70"/>
    </row>
    <row r="59" spans="1:8" ht="21.75" thickBot="1" x14ac:dyDescent="0.4">
      <c r="A59" s="385" t="s">
        <v>3</v>
      </c>
      <c r="B59" s="386"/>
      <c r="C59" s="387"/>
      <c r="D59" s="21">
        <v>2</v>
      </c>
      <c r="E59" s="21">
        <v>0</v>
      </c>
      <c r="F59" s="21">
        <f t="shared" ref="F59:F62" si="4">+D59-E59</f>
        <v>2</v>
      </c>
      <c r="G59" s="70">
        <f t="shared" ref="G59:H63" si="5">+(E59/D59)</f>
        <v>0</v>
      </c>
      <c r="H59" s="70"/>
    </row>
    <row r="60" spans="1:8" ht="21.75" thickBot="1" x14ac:dyDescent="0.4">
      <c r="A60" s="376" t="s">
        <v>23</v>
      </c>
      <c r="B60" s="377"/>
      <c r="C60" s="378"/>
      <c r="D60" s="21">
        <v>125</v>
      </c>
      <c r="E60" s="21">
        <v>5</v>
      </c>
      <c r="F60" s="21">
        <f t="shared" si="4"/>
        <v>120</v>
      </c>
      <c r="G60" s="70">
        <v>0.25</v>
      </c>
      <c r="H60" s="70"/>
    </row>
    <row r="61" spans="1:8" ht="21.75" thickBot="1" x14ac:dyDescent="0.4">
      <c r="A61" s="459" t="s">
        <v>92</v>
      </c>
      <c r="B61" s="460"/>
      <c r="C61" s="461"/>
      <c r="D61" s="21">
        <v>250</v>
      </c>
      <c r="E61" s="21">
        <v>14</v>
      </c>
      <c r="F61" s="21">
        <f t="shared" si="4"/>
        <v>236</v>
      </c>
      <c r="G61" s="70">
        <v>0.17860000000000001</v>
      </c>
      <c r="H61" s="70"/>
    </row>
    <row r="62" spans="1:8" ht="21.75" thickBot="1" x14ac:dyDescent="0.4">
      <c r="A62" s="466" t="s">
        <v>93</v>
      </c>
      <c r="B62" s="467"/>
      <c r="C62" s="468"/>
      <c r="D62" s="21">
        <v>20000</v>
      </c>
      <c r="E62" s="21">
        <v>816</v>
      </c>
      <c r="F62" s="21">
        <f t="shared" si="4"/>
        <v>19184</v>
      </c>
      <c r="G62" s="70">
        <v>0.24510000000000001</v>
      </c>
      <c r="H62" s="70"/>
    </row>
    <row r="63" spans="1:8" ht="21.75" thickBot="1" x14ac:dyDescent="0.4">
      <c r="A63" s="452" t="s">
        <v>13</v>
      </c>
      <c r="B63" s="453"/>
      <c r="C63" s="454"/>
      <c r="D63" s="133">
        <f>SUM(D61:D62)</f>
        <v>20250</v>
      </c>
      <c r="E63" s="133">
        <f>SUM(E61:E62)</f>
        <v>830</v>
      </c>
      <c r="F63" s="133">
        <f>SUM(F61:F62)</f>
        <v>19420</v>
      </c>
      <c r="G63" s="134">
        <f t="shared" si="5"/>
        <v>4.0987654320987651E-2</v>
      </c>
      <c r="H63" s="134">
        <f t="shared" si="5"/>
        <v>23.397590361445783</v>
      </c>
    </row>
    <row r="64" spans="1:8" ht="19.5" thickBot="1" x14ac:dyDescent="0.35">
      <c r="A64" s="455" t="s">
        <v>117</v>
      </c>
      <c r="B64" s="456"/>
      <c r="C64" s="456"/>
      <c r="D64" s="456"/>
      <c r="E64" s="456"/>
      <c r="F64" s="456"/>
      <c r="G64" s="456"/>
      <c r="H64" s="457"/>
    </row>
    <row r="65" spans="1:8" ht="21" thickBot="1" x14ac:dyDescent="0.35">
      <c r="A65" s="452" t="s">
        <v>14</v>
      </c>
      <c r="B65" s="454"/>
      <c r="C65" s="135" t="s">
        <v>4</v>
      </c>
      <c r="D65" s="136" t="s">
        <v>5</v>
      </c>
      <c r="E65" s="135" t="s">
        <v>15</v>
      </c>
      <c r="F65" s="137" t="s">
        <v>16</v>
      </c>
      <c r="G65" s="458" t="s">
        <v>12</v>
      </c>
      <c r="H65" s="444"/>
    </row>
    <row r="66" spans="1:8" ht="21.75" thickBot="1" x14ac:dyDescent="0.35">
      <c r="A66" s="445" t="s">
        <v>94</v>
      </c>
      <c r="B66" s="447"/>
      <c r="C66" s="138">
        <v>1312399346</v>
      </c>
      <c r="D66" s="138">
        <v>1312399346</v>
      </c>
      <c r="E66" s="138">
        <f>+C66-D66</f>
        <v>0</v>
      </c>
      <c r="F66" s="139">
        <f>+(D66/C66)</f>
        <v>1</v>
      </c>
      <c r="G66" s="450" t="s">
        <v>87</v>
      </c>
      <c r="H66" s="451"/>
    </row>
    <row r="67" spans="1:8" ht="21.75" thickBot="1" x14ac:dyDescent="0.35">
      <c r="A67" s="445" t="s">
        <v>24</v>
      </c>
      <c r="B67" s="447"/>
      <c r="C67" s="138">
        <v>5302083927.6700001</v>
      </c>
      <c r="D67" s="138">
        <v>0</v>
      </c>
      <c r="E67" s="138">
        <f>+C67-D67</f>
        <v>5302083927.6700001</v>
      </c>
      <c r="F67" s="139">
        <f>+(D67/C67)</f>
        <v>0</v>
      </c>
      <c r="G67" s="450"/>
      <c r="H67" s="451"/>
    </row>
    <row r="68" spans="1:8" ht="21.75" thickBot="1" x14ac:dyDescent="0.4">
      <c r="A68" s="126" t="s">
        <v>25</v>
      </c>
      <c r="B68" s="127"/>
      <c r="C68" s="138">
        <v>2778130143.1900001</v>
      </c>
      <c r="D68" s="138">
        <v>0</v>
      </c>
      <c r="E68" s="138">
        <f>+C68-D68</f>
        <v>2778130143.1900001</v>
      </c>
      <c r="F68" s="139">
        <f>+(D68/C68)</f>
        <v>0</v>
      </c>
      <c r="G68" s="450"/>
      <c r="H68" s="451"/>
    </row>
    <row r="69" spans="1:8" ht="21.75" thickBot="1" x14ac:dyDescent="0.4">
      <c r="A69" s="376" t="s">
        <v>26</v>
      </c>
      <c r="B69" s="378"/>
      <c r="C69" s="138">
        <v>1712941084.1600001</v>
      </c>
      <c r="D69" s="138">
        <v>0</v>
      </c>
      <c r="E69" s="138">
        <f>+C69-D69</f>
        <v>1712941084.1600001</v>
      </c>
      <c r="F69" s="139">
        <f>+(D69/C69)</f>
        <v>0</v>
      </c>
      <c r="G69" s="450"/>
      <c r="H69" s="451"/>
    </row>
    <row r="70" spans="1:8" ht="19.5" thickBot="1" x14ac:dyDescent="0.35">
      <c r="A70" s="448"/>
      <c r="B70" s="449"/>
      <c r="C70" s="140"/>
      <c r="D70" s="140"/>
      <c r="E70" s="140"/>
      <c r="F70" s="139"/>
      <c r="G70" s="450"/>
      <c r="H70" s="451"/>
    </row>
    <row r="71" spans="1:8" ht="21" thickBot="1" x14ac:dyDescent="0.35">
      <c r="A71" s="141" t="s">
        <v>13</v>
      </c>
      <c r="B71" s="142"/>
      <c r="C71" s="143">
        <v>8749328970.7900009</v>
      </c>
      <c r="D71" s="147">
        <v>1312399346</v>
      </c>
      <c r="E71" s="143">
        <f>C71-D71</f>
        <v>7436929624.7900009</v>
      </c>
      <c r="F71" s="144"/>
      <c r="G71" s="462"/>
      <c r="H71" s="463"/>
    </row>
    <row r="72" spans="1:8" ht="17.25" thickBot="1" x14ac:dyDescent="0.35">
      <c r="A72" s="1"/>
      <c r="B72" s="7"/>
      <c r="C72" s="7"/>
      <c r="D72" s="7"/>
      <c r="E72" s="7"/>
      <c r="F72" s="7"/>
      <c r="G72" s="2"/>
      <c r="H72" s="3"/>
    </row>
    <row r="73" spans="1:8" ht="24" thickBot="1" x14ac:dyDescent="0.3">
      <c r="A73" s="379" t="s">
        <v>27</v>
      </c>
      <c r="B73" s="380"/>
      <c r="C73" s="380"/>
      <c r="D73" s="380"/>
      <c r="E73" s="380"/>
      <c r="F73" s="380"/>
      <c r="G73" s="380"/>
      <c r="H73" s="381"/>
    </row>
    <row r="74" spans="1:8" ht="16.5" x14ac:dyDescent="0.3">
      <c r="A74" s="1"/>
      <c r="B74" s="7"/>
      <c r="C74" s="7"/>
      <c r="D74" s="7"/>
      <c r="E74" s="7"/>
      <c r="F74" s="7"/>
      <c r="G74" s="2"/>
      <c r="H74" s="3"/>
    </row>
    <row r="75" spans="1:8" ht="16.5" x14ac:dyDescent="0.3">
      <c r="A75" s="1"/>
      <c r="B75" s="7"/>
      <c r="C75" s="7"/>
      <c r="D75" s="7"/>
      <c r="E75" s="7"/>
      <c r="F75" s="7"/>
      <c r="G75" s="2"/>
      <c r="H75" s="3"/>
    </row>
    <row r="76" spans="1:8" ht="16.5" x14ac:dyDescent="0.3">
      <c r="A76" s="1"/>
      <c r="B76" s="7"/>
      <c r="C76" s="7"/>
      <c r="D76" s="7"/>
      <c r="E76" s="7"/>
      <c r="F76" s="7"/>
      <c r="G76" s="2"/>
      <c r="H76" s="3"/>
    </row>
    <row r="77" spans="1:8" ht="16.5" x14ac:dyDescent="0.3">
      <c r="A77" s="1"/>
      <c r="B77" s="7"/>
      <c r="C77" s="7"/>
      <c r="D77" s="7"/>
      <c r="E77" s="7"/>
      <c r="F77" s="7"/>
      <c r="G77" s="2"/>
      <c r="H77" s="3"/>
    </row>
    <row r="78" spans="1:8" ht="16.5" x14ac:dyDescent="0.3">
      <c r="A78" s="1"/>
      <c r="B78" s="7"/>
      <c r="C78" s="7"/>
      <c r="D78" s="7"/>
      <c r="E78" s="7"/>
      <c r="F78" s="7"/>
      <c r="G78" s="2"/>
      <c r="H78" s="3"/>
    </row>
    <row r="79" spans="1:8" ht="16.5" x14ac:dyDescent="0.3">
      <c r="A79" s="1"/>
      <c r="B79" s="7"/>
      <c r="C79" s="7"/>
      <c r="D79" s="7"/>
      <c r="E79" s="7"/>
      <c r="F79" s="7"/>
      <c r="G79" s="2"/>
      <c r="H79" s="3"/>
    </row>
    <row r="80" spans="1:8" ht="16.5" x14ac:dyDescent="0.3">
      <c r="A80" s="25"/>
      <c r="B80" s="26"/>
      <c r="C80" s="26"/>
      <c r="D80" s="26"/>
      <c r="E80" s="26"/>
      <c r="F80" s="26"/>
      <c r="G80" s="26"/>
      <c r="H80" s="3"/>
    </row>
    <row r="81" spans="1:8" ht="16.5" x14ac:dyDescent="0.3">
      <c r="A81" s="25"/>
      <c r="B81" s="26"/>
      <c r="C81" s="26"/>
      <c r="D81" s="26"/>
      <c r="E81" s="26"/>
      <c r="F81" s="26"/>
      <c r="G81" s="26"/>
      <c r="H81" s="3"/>
    </row>
    <row r="82" spans="1:8" ht="16.5" x14ac:dyDescent="0.3">
      <c r="A82" s="25"/>
      <c r="B82" s="26"/>
      <c r="C82" s="26"/>
      <c r="D82" s="26"/>
      <c r="E82" s="26"/>
      <c r="F82" s="26"/>
      <c r="G82" s="26"/>
      <c r="H82" s="3"/>
    </row>
    <row r="83" spans="1:8" ht="16.5" x14ac:dyDescent="0.3">
      <c r="A83" s="25"/>
      <c r="B83" s="26"/>
      <c r="C83" s="26"/>
      <c r="D83" s="26"/>
      <c r="E83" s="26"/>
      <c r="F83" s="26"/>
      <c r="G83" s="26"/>
      <c r="H83" s="3"/>
    </row>
    <row r="84" spans="1:8" ht="16.5" x14ac:dyDescent="0.3">
      <c r="A84" s="25"/>
      <c r="B84" s="26"/>
      <c r="C84" s="26"/>
      <c r="D84" s="26"/>
      <c r="E84" s="26"/>
      <c r="F84" s="26"/>
      <c r="G84" s="26"/>
      <c r="H84" s="3"/>
    </row>
    <row r="85" spans="1:8" ht="17.25" thickBot="1" x14ac:dyDescent="0.35">
      <c r="A85" s="71"/>
      <c r="B85" s="71"/>
      <c r="C85" s="71"/>
      <c r="D85" s="71"/>
      <c r="E85" s="71"/>
      <c r="F85" s="71"/>
    </row>
    <row r="86" spans="1:8" ht="19.5" thickBot="1" x14ac:dyDescent="0.3">
      <c r="A86" s="469" t="s">
        <v>45</v>
      </c>
      <c r="B86" s="470"/>
      <c r="C86" s="470"/>
      <c r="D86" s="470"/>
      <c r="E86" s="470"/>
      <c r="F86" s="470"/>
      <c r="G86" s="470"/>
      <c r="H86" s="471"/>
    </row>
    <row r="87" spans="1:8" ht="15" customHeight="1" x14ac:dyDescent="0.25">
      <c r="A87" s="398"/>
      <c r="B87" s="399"/>
      <c r="C87" s="399"/>
      <c r="D87" s="399"/>
      <c r="E87" s="399"/>
      <c r="F87" s="399"/>
      <c r="G87" s="399"/>
      <c r="H87" s="400"/>
    </row>
    <row r="88" spans="1:8" ht="15" customHeight="1" x14ac:dyDescent="0.25">
      <c r="A88" s="401"/>
      <c r="B88" s="402"/>
      <c r="C88" s="402"/>
      <c r="D88" s="402"/>
      <c r="E88" s="402"/>
      <c r="F88" s="402"/>
      <c r="G88" s="402"/>
      <c r="H88" s="403"/>
    </row>
    <row r="89" spans="1:8" ht="15" customHeight="1" x14ac:dyDescent="0.25">
      <c r="A89" s="401"/>
      <c r="B89" s="402"/>
      <c r="C89" s="402"/>
      <c r="D89" s="402"/>
      <c r="E89" s="402"/>
      <c r="F89" s="402"/>
      <c r="G89" s="402"/>
      <c r="H89" s="403"/>
    </row>
    <row r="90" spans="1:8" ht="15" customHeight="1" x14ac:dyDescent="0.25">
      <c r="A90" s="401"/>
      <c r="B90" s="402"/>
      <c r="C90" s="402"/>
      <c r="D90" s="402"/>
      <c r="E90" s="402"/>
      <c r="F90" s="402"/>
      <c r="G90" s="402"/>
      <c r="H90" s="403"/>
    </row>
    <row r="91" spans="1:8" ht="15" customHeight="1" x14ac:dyDescent="0.25">
      <c r="A91" s="401"/>
      <c r="B91" s="402"/>
      <c r="C91" s="402"/>
      <c r="D91" s="402"/>
      <c r="E91" s="402"/>
      <c r="F91" s="402"/>
      <c r="G91" s="402"/>
      <c r="H91" s="403"/>
    </row>
    <row r="92" spans="1:8" ht="15" customHeight="1" x14ac:dyDescent="0.25">
      <c r="A92" s="401"/>
      <c r="B92" s="402"/>
      <c r="C92" s="402"/>
      <c r="D92" s="402"/>
      <c r="E92" s="402"/>
      <c r="F92" s="402"/>
      <c r="G92" s="402"/>
      <c r="H92" s="403"/>
    </row>
    <row r="93" spans="1:8" ht="15" customHeight="1" x14ac:dyDescent="0.25">
      <c r="A93" s="401"/>
      <c r="B93" s="402"/>
      <c r="C93" s="402"/>
      <c r="D93" s="402"/>
      <c r="E93" s="402"/>
      <c r="F93" s="402"/>
      <c r="G93" s="402"/>
      <c r="H93" s="403"/>
    </row>
    <row r="94" spans="1:8" ht="15" customHeight="1" x14ac:dyDescent="0.25">
      <c r="A94" s="401"/>
      <c r="B94" s="402"/>
      <c r="C94" s="402"/>
      <c r="D94" s="402"/>
      <c r="E94" s="402"/>
      <c r="F94" s="402"/>
      <c r="G94" s="402"/>
      <c r="H94" s="403"/>
    </row>
    <row r="95" spans="1:8" ht="15" customHeight="1" x14ac:dyDescent="0.25">
      <c r="A95" s="401"/>
      <c r="B95" s="402"/>
      <c r="C95" s="402"/>
      <c r="D95" s="402"/>
      <c r="E95" s="402"/>
      <c r="F95" s="402"/>
      <c r="G95" s="402"/>
      <c r="H95" s="403"/>
    </row>
    <row r="96" spans="1:8" ht="15" customHeight="1" x14ac:dyDescent="0.25">
      <c r="A96" s="401"/>
      <c r="B96" s="402"/>
      <c r="C96" s="402"/>
      <c r="D96" s="402"/>
      <c r="E96" s="402"/>
      <c r="F96" s="402"/>
      <c r="G96" s="402"/>
      <c r="H96" s="403"/>
    </row>
    <row r="97" spans="1:8" ht="15" customHeight="1" x14ac:dyDescent="0.25">
      <c r="A97" s="401"/>
      <c r="B97" s="402"/>
      <c r="C97" s="402"/>
      <c r="D97" s="402"/>
      <c r="E97" s="402"/>
      <c r="F97" s="402"/>
      <c r="G97" s="402"/>
      <c r="H97" s="403"/>
    </row>
    <row r="98" spans="1:8" ht="15" customHeight="1" x14ac:dyDescent="0.25">
      <c r="A98" s="401"/>
      <c r="B98" s="402"/>
      <c r="C98" s="402"/>
      <c r="D98" s="402"/>
      <c r="E98" s="402"/>
      <c r="F98" s="402"/>
      <c r="G98" s="402"/>
      <c r="H98" s="403"/>
    </row>
    <row r="99" spans="1:8" ht="15" customHeight="1" x14ac:dyDescent="0.25">
      <c r="A99" s="401"/>
      <c r="B99" s="402"/>
      <c r="C99" s="402"/>
      <c r="D99" s="402"/>
      <c r="E99" s="402"/>
      <c r="F99" s="402"/>
      <c r="G99" s="402"/>
      <c r="H99" s="403"/>
    </row>
    <row r="100" spans="1:8" ht="15" customHeight="1" x14ac:dyDescent="0.25">
      <c r="A100" s="401"/>
      <c r="B100" s="402"/>
      <c r="C100" s="402"/>
      <c r="D100" s="402"/>
      <c r="E100" s="402"/>
      <c r="F100" s="402"/>
      <c r="G100" s="402"/>
      <c r="H100" s="403"/>
    </row>
    <row r="101" spans="1:8" ht="15" customHeight="1" x14ac:dyDescent="0.25">
      <c r="A101" s="401"/>
      <c r="B101" s="402"/>
      <c r="C101" s="402"/>
      <c r="D101" s="402"/>
      <c r="E101" s="402"/>
      <c r="F101" s="402"/>
      <c r="G101" s="402"/>
      <c r="H101" s="403"/>
    </row>
    <row r="102" spans="1:8" ht="15" customHeight="1" x14ac:dyDescent="0.25">
      <c r="A102" s="401"/>
      <c r="B102" s="402"/>
      <c r="C102" s="402"/>
      <c r="D102" s="402"/>
      <c r="E102" s="402"/>
      <c r="F102" s="402"/>
      <c r="G102" s="402"/>
      <c r="H102" s="403"/>
    </row>
    <row r="103" spans="1:8" ht="15" customHeight="1" x14ac:dyDescent="0.25">
      <c r="A103" s="401"/>
      <c r="B103" s="402"/>
      <c r="C103" s="402"/>
      <c r="D103" s="402"/>
      <c r="E103" s="402"/>
      <c r="F103" s="402"/>
      <c r="G103" s="402"/>
      <c r="H103" s="403"/>
    </row>
    <row r="104" spans="1:8" ht="15" customHeight="1" x14ac:dyDescent="0.25">
      <c r="A104" s="401"/>
      <c r="B104" s="402"/>
      <c r="C104" s="402"/>
      <c r="D104" s="402"/>
      <c r="E104" s="402"/>
      <c r="F104" s="402"/>
      <c r="G104" s="402"/>
      <c r="H104" s="403"/>
    </row>
    <row r="105" spans="1:8" ht="15" customHeight="1" x14ac:dyDescent="0.25">
      <c r="A105" s="401"/>
      <c r="B105" s="402"/>
      <c r="C105" s="402"/>
      <c r="D105" s="402"/>
      <c r="E105" s="402"/>
      <c r="F105" s="402"/>
      <c r="G105" s="402"/>
      <c r="H105" s="403"/>
    </row>
    <row r="106" spans="1:8" ht="15" customHeight="1" x14ac:dyDescent="0.25">
      <c r="A106" s="401"/>
      <c r="B106" s="402"/>
      <c r="C106" s="402"/>
      <c r="D106" s="402"/>
      <c r="E106" s="402"/>
      <c r="F106" s="402"/>
      <c r="G106" s="402"/>
      <c r="H106" s="403"/>
    </row>
    <row r="107" spans="1:8" ht="15" customHeight="1" x14ac:dyDescent="0.25">
      <c r="A107" s="401"/>
      <c r="B107" s="402"/>
      <c r="C107" s="402"/>
      <c r="D107" s="402"/>
      <c r="E107" s="402"/>
      <c r="F107" s="402"/>
      <c r="G107" s="402"/>
      <c r="H107" s="403"/>
    </row>
    <row r="108" spans="1:8" ht="15" customHeight="1" x14ac:dyDescent="0.25">
      <c r="A108" s="401"/>
      <c r="B108" s="402"/>
      <c r="C108" s="402"/>
      <c r="D108" s="402"/>
      <c r="E108" s="402"/>
      <c r="F108" s="402"/>
      <c r="G108" s="402"/>
      <c r="H108" s="403"/>
    </row>
    <row r="109" spans="1:8" ht="15" customHeight="1" x14ac:dyDescent="0.25">
      <c r="A109" s="401"/>
      <c r="B109" s="402"/>
      <c r="C109" s="402"/>
      <c r="D109" s="402"/>
      <c r="E109" s="402"/>
      <c r="F109" s="402"/>
      <c r="G109" s="402"/>
      <c r="H109" s="403"/>
    </row>
    <row r="110" spans="1:8" ht="15" customHeight="1" x14ac:dyDescent="0.25">
      <c r="A110" s="401"/>
      <c r="B110" s="402"/>
      <c r="C110" s="402"/>
      <c r="D110" s="402"/>
      <c r="E110" s="402"/>
      <c r="F110" s="402"/>
      <c r="G110" s="402"/>
      <c r="H110" s="403"/>
    </row>
    <row r="111" spans="1:8" ht="15" customHeight="1" x14ac:dyDescent="0.25">
      <c r="A111" s="401"/>
      <c r="B111" s="402"/>
      <c r="C111" s="402"/>
      <c r="D111" s="402"/>
      <c r="E111" s="402"/>
      <c r="F111" s="402"/>
      <c r="G111" s="402"/>
      <c r="H111" s="403"/>
    </row>
    <row r="112" spans="1:8" ht="15" customHeight="1" x14ac:dyDescent="0.25">
      <c r="A112" s="401"/>
      <c r="B112" s="402"/>
      <c r="C112" s="402"/>
      <c r="D112" s="402"/>
      <c r="E112" s="402"/>
      <c r="F112" s="402"/>
      <c r="G112" s="402"/>
      <c r="H112" s="403"/>
    </row>
    <row r="113" spans="1:8" ht="15" customHeight="1" x14ac:dyDescent="0.25">
      <c r="A113" s="401"/>
      <c r="B113" s="402"/>
      <c r="C113" s="402"/>
      <c r="D113" s="402"/>
      <c r="E113" s="402"/>
      <c r="F113" s="402"/>
      <c r="G113" s="402"/>
      <c r="H113" s="403"/>
    </row>
    <row r="114" spans="1:8" ht="15" customHeight="1" x14ac:dyDescent="0.25">
      <c r="A114" s="401"/>
      <c r="B114" s="402"/>
      <c r="C114" s="402"/>
      <c r="D114" s="402"/>
      <c r="E114" s="402"/>
      <c r="F114" s="402"/>
      <c r="G114" s="402"/>
      <c r="H114" s="403"/>
    </row>
    <row r="115" spans="1:8" ht="15" customHeight="1" x14ac:dyDescent="0.25">
      <c r="A115" s="401"/>
      <c r="B115" s="402"/>
      <c r="C115" s="402"/>
      <c r="D115" s="402"/>
      <c r="E115" s="402"/>
      <c r="F115" s="402"/>
      <c r="G115" s="402"/>
      <c r="H115" s="403"/>
    </row>
    <row r="116" spans="1:8" ht="15" customHeight="1" x14ac:dyDescent="0.25">
      <c r="A116" s="401"/>
      <c r="B116" s="402"/>
      <c r="C116" s="402"/>
      <c r="D116" s="402"/>
      <c r="E116" s="402"/>
      <c r="F116" s="402"/>
      <c r="G116" s="402"/>
      <c r="H116" s="403"/>
    </row>
    <row r="117" spans="1:8" ht="15" customHeight="1" x14ac:dyDescent="0.25">
      <c r="A117" s="401"/>
      <c r="B117" s="402"/>
      <c r="C117" s="402"/>
      <c r="D117" s="402"/>
      <c r="E117" s="402"/>
      <c r="F117" s="402"/>
      <c r="G117" s="402"/>
      <c r="H117" s="403"/>
    </row>
    <row r="118" spans="1:8" ht="15" customHeight="1" x14ac:dyDescent="0.25">
      <c r="A118" s="401"/>
      <c r="B118" s="402"/>
      <c r="C118" s="402"/>
      <c r="D118" s="402"/>
      <c r="E118" s="402"/>
      <c r="F118" s="402"/>
      <c r="G118" s="402"/>
      <c r="H118" s="403"/>
    </row>
    <row r="119" spans="1:8" ht="15.75" customHeight="1" thickBot="1" x14ac:dyDescent="0.3">
      <c r="A119" s="404"/>
      <c r="B119" s="405"/>
      <c r="C119" s="405"/>
      <c r="D119" s="405"/>
      <c r="E119" s="405"/>
      <c r="F119" s="405"/>
      <c r="G119" s="405"/>
      <c r="H119" s="406"/>
    </row>
    <row r="120" spans="1:8" ht="19.5" thickBot="1" x14ac:dyDescent="0.3">
      <c r="A120" s="355" t="s">
        <v>95</v>
      </c>
      <c r="B120" s="356"/>
      <c r="C120" s="356"/>
      <c r="D120" s="356"/>
      <c r="E120" s="356"/>
      <c r="F120" s="356"/>
      <c r="G120" s="356"/>
      <c r="H120" s="357"/>
    </row>
    <row r="121" spans="1:8" x14ac:dyDescent="0.25">
      <c r="A121" s="398"/>
      <c r="B121" s="399"/>
      <c r="C121" s="399"/>
      <c r="D121" s="399"/>
      <c r="E121" s="399"/>
      <c r="F121" s="399"/>
      <c r="G121" s="399"/>
      <c r="H121" s="400"/>
    </row>
    <row r="122" spans="1:8" x14ac:dyDescent="0.25">
      <c r="A122" s="401"/>
      <c r="B122" s="402"/>
      <c r="C122" s="402"/>
      <c r="D122" s="402"/>
      <c r="E122" s="402"/>
      <c r="F122" s="402"/>
      <c r="G122" s="402"/>
      <c r="H122" s="403"/>
    </row>
    <row r="123" spans="1:8" x14ac:dyDescent="0.25">
      <c r="A123" s="401"/>
      <c r="B123" s="402"/>
      <c r="C123" s="402"/>
      <c r="D123" s="402"/>
      <c r="E123" s="402"/>
      <c r="F123" s="402"/>
      <c r="G123" s="402"/>
      <c r="H123" s="403"/>
    </row>
    <row r="124" spans="1:8" x14ac:dyDescent="0.25">
      <c r="A124" s="401"/>
      <c r="B124" s="402"/>
      <c r="C124" s="402"/>
      <c r="D124" s="402"/>
      <c r="E124" s="402"/>
      <c r="F124" s="402"/>
      <c r="G124" s="402"/>
      <c r="H124" s="403"/>
    </row>
    <row r="125" spans="1:8" x14ac:dyDescent="0.25">
      <c r="A125" s="401"/>
      <c r="B125" s="402"/>
      <c r="C125" s="402"/>
      <c r="D125" s="402"/>
      <c r="E125" s="402"/>
      <c r="F125" s="402"/>
      <c r="G125" s="402"/>
      <c r="H125" s="403"/>
    </row>
    <row r="126" spans="1:8" x14ac:dyDescent="0.25">
      <c r="A126" s="401"/>
      <c r="B126" s="402"/>
      <c r="C126" s="402"/>
      <c r="D126" s="402"/>
      <c r="E126" s="402"/>
      <c r="F126" s="402"/>
      <c r="G126" s="402"/>
      <c r="H126" s="403"/>
    </row>
    <row r="127" spans="1:8" x14ac:dyDescent="0.25">
      <c r="A127" s="401"/>
      <c r="B127" s="402"/>
      <c r="C127" s="402"/>
      <c r="D127" s="402"/>
      <c r="E127" s="402"/>
      <c r="F127" s="402"/>
      <c r="G127" s="402"/>
      <c r="H127" s="403"/>
    </row>
    <row r="128" spans="1:8" x14ac:dyDescent="0.25">
      <c r="A128" s="401"/>
      <c r="B128" s="402"/>
      <c r="C128" s="402"/>
      <c r="D128" s="402"/>
      <c r="E128" s="402"/>
      <c r="F128" s="402"/>
      <c r="G128" s="402"/>
      <c r="H128" s="403"/>
    </row>
    <row r="129" spans="1:8" ht="15.75" thickBot="1" x14ac:dyDescent="0.3">
      <c r="A129" s="404"/>
      <c r="B129" s="405"/>
      <c r="C129" s="405"/>
      <c r="D129" s="405"/>
      <c r="E129" s="405"/>
      <c r="F129" s="405"/>
      <c r="G129" s="405"/>
      <c r="H129" s="406"/>
    </row>
    <row r="130" spans="1:8" ht="19.5" thickBot="1" x14ac:dyDescent="0.3">
      <c r="A130" s="358" t="s">
        <v>96</v>
      </c>
      <c r="B130" s="359"/>
      <c r="C130" s="359"/>
      <c r="D130" s="359"/>
      <c r="E130" s="359"/>
      <c r="F130" s="359"/>
      <c r="G130" s="359"/>
      <c r="H130" s="360"/>
    </row>
    <row r="131" spans="1:8" x14ac:dyDescent="0.25">
      <c r="A131" s="74"/>
      <c r="B131" s="2"/>
      <c r="C131" s="2"/>
      <c r="D131" s="2"/>
      <c r="E131" s="2"/>
      <c r="F131" s="2"/>
      <c r="G131" s="2"/>
      <c r="H131" s="3"/>
    </row>
    <row r="132" spans="1:8" x14ac:dyDescent="0.25">
      <c r="A132" s="401"/>
      <c r="B132" s="402"/>
      <c r="C132" s="402"/>
      <c r="D132" s="402"/>
      <c r="E132" s="402"/>
      <c r="F132" s="402"/>
      <c r="G132" s="402"/>
      <c r="H132" s="403"/>
    </row>
    <row r="133" spans="1:8" x14ac:dyDescent="0.25">
      <c r="A133" s="401"/>
      <c r="B133" s="402"/>
      <c r="C133" s="402"/>
      <c r="D133" s="402"/>
      <c r="E133" s="402"/>
      <c r="F133" s="402"/>
      <c r="G133" s="402"/>
      <c r="H133" s="403"/>
    </row>
    <row r="134" spans="1:8" x14ac:dyDescent="0.25">
      <c r="A134" s="401"/>
      <c r="B134" s="402"/>
      <c r="C134" s="402"/>
      <c r="D134" s="402"/>
      <c r="E134" s="402"/>
      <c r="F134" s="402"/>
      <c r="G134" s="402"/>
      <c r="H134" s="403"/>
    </row>
    <row r="135" spans="1:8" x14ac:dyDescent="0.25">
      <c r="A135" s="401"/>
      <c r="B135" s="402"/>
      <c r="C135" s="402"/>
      <c r="D135" s="402"/>
      <c r="E135" s="402"/>
      <c r="F135" s="402"/>
      <c r="G135" s="402"/>
      <c r="H135" s="403"/>
    </row>
    <row r="136" spans="1:8" x14ac:dyDescent="0.25">
      <c r="A136" s="401"/>
      <c r="B136" s="402"/>
      <c r="C136" s="402"/>
      <c r="D136" s="402"/>
      <c r="E136" s="402"/>
      <c r="F136" s="402"/>
      <c r="G136" s="402"/>
      <c r="H136" s="403"/>
    </row>
    <row r="137" spans="1:8" x14ac:dyDescent="0.25">
      <c r="A137" s="401"/>
      <c r="B137" s="402"/>
      <c r="C137" s="402"/>
      <c r="D137" s="402"/>
      <c r="E137" s="402"/>
      <c r="F137" s="402"/>
      <c r="G137" s="402"/>
      <c r="H137" s="403"/>
    </row>
    <row r="138" spans="1:8" x14ac:dyDescent="0.25">
      <c r="A138" s="401"/>
      <c r="B138" s="402"/>
      <c r="C138" s="402"/>
      <c r="D138" s="402"/>
      <c r="E138" s="402"/>
      <c r="F138" s="402"/>
      <c r="G138" s="402"/>
      <c r="H138" s="403"/>
    </row>
    <row r="139" spans="1:8" x14ac:dyDescent="0.25">
      <c r="A139" s="401"/>
      <c r="B139" s="402"/>
      <c r="C139" s="402"/>
      <c r="D139" s="402"/>
      <c r="E139" s="402"/>
      <c r="F139" s="402"/>
      <c r="G139" s="402"/>
      <c r="H139" s="403"/>
    </row>
    <row r="140" spans="1:8" x14ac:dyDescent="0.25">
      <c r="A140" s="401"/>
      <c r="B140" s="402"/>
      <c r="C140" s="402"/>
      <c r="D140" s="402"/>
      <c r="E140" s="402"/>
      <c r="F140" s="402"/>
      <c r="G140" s="402"/>
      <c r="H140" s="403"/>
    </row>
    <row r="141" spans="1:8" x14ac:dyDescent="0.25">
      <c r="A141" s="401"/>
      <c r="B141" s="402"/>
      <c r="C141" s="402"/>
      <c r="D141" s="402"/>
      <c r="E141" s="402"/>
      <c r="F141" s="402"/>
      <c r="G141" s="402"/>
      <c r="H141" s="403"/>
    </row>
    <row r="142" spans="1:8" x14ac:dyDescent="0.25">
      <c r="A142" s="401"/>
      <c r="B142" s="402"/>
      <c r="C142" s="402"/>
      <c r="D142" s="402"/>
      <c r="E142" s="402"/>
      <c r="F142" s="402"/>
      <c r="G142" s="402"/>
      <c r="H142" s="403"/>
    </row>
    <row r="143" spans="1:8" x14ac:dyDescent="0.25">
      <c r="A143" s="401"/>
      <c r="B143" s="402"/>
      <c r="C143" s="402"/>
      <c r="D143" s="402"/>
      <c r="E143" s="402"/>
      <c r="F143" s="402"/>
      <c r="G143" s="402"/>
      <c r="H143" s="403"/>
    </row>
    <row r="144" spans="1:8" x14ac:dyDescent="0.25">
      <c r="A144" s="401"/>
      <c r="B144" s="402"/>
      <c r="C144" s="402"/>
      <c r="D144" s="402"/>
      <c r="E144" s="402"/>
      <c r="F144" s="402"/>
      <c r="G144" s="402"/>
      <c r="H144" s="403"/>
    </row>
    <row r="145" spans="1:8" x14ac:dyDescent="0.25">
      <c r="A145" s="401"/>
      <c r="B145" s="402"/>
      <c r="C145" s="402"/>
      <c r="D145" s="402"/>
      <c r="E145" s="402"/>
      <c r="F145" s="402"/>
      <c r="G145" s="402"/>
      <c r="H145" s="403"/>
    </row>
    <row r="146" spans="1:8" ht="17.25" thickBot="1" x14ac:dyDescent="0.35">
      <c r="A146" s="4"/>
      <c r="B146" s="10"/>
      <c r="C146" s="10"/>
      <c r="D146" s="10"/>
      <c r="E146" s="10"/>
      <c r="F146" s="10"/>
      <c r="G146" s="10"/>
      <c r="H146" s="181"/>
    </row>
  </sheetData>
  <mergeCells count="67">
    <mergeCell ref="A120:H120"/>
    <mergeCell ref="A121:H129"/>
    <mergeCell ref="A130:H130"/>
    <mergeCell ref="A132:H145"/>
    <mergeCell ref="A70:B70"/>
    <mergeCell ref="G70:H70"/>
    <mergeCell ref="G71:H71"/>
    <mergeCell ref="A73:H73"/>
    <mergeCell ref="A86:H86"/>
    <mergeCell ref="A87:H119"/>
    <mergeCell ref="A69:B69"/>
    <mergeCell ref="G69:H69"/>
    <mergeCell ref="A62:C62"/>
    <mergeCell ref="A63:C63"/>
    <mergeCell ref="A64:H64"/>
    <mergeCell ref="A65:B65"/>
    <mergeCell ref="G65:H65"/>
    <mergeCell ref="A66:B66"/>
    <mergeCell ref="G66:H66"/>
    <mergeCell ref="A67:B67"/>
    <mergeCell ref="G67:H67"/>
    <mergeCell ref="G68:H68"/>
    <mergeCell ref="A61:C61"/>
    <mergeCell ref="G32:H32"/>
    <mergeCell ref="A34:H34"/>
    <mergeCell ref="A48:H48"/>
    <mergeCell ref="A49:H49"/>
    <mergeCell ref="A53:H53"/>
    <mergeCell ref="A55:C55"/>
    <mergeCell ref="A56:C56"/>
    <mergeCell ref="A57:C57"/>
    <mergeCell ref="A58:C58"/>
    <mergeCell ref="A59:C59"/>
    <mergeCell ref="A60:C60"/>
    <mergeCell ref="A31:B31"/>
    <mergeCell ref="G31:H31"/>
    <mergeCell ref="A24:C24"/>
    <mergeCell ref="A25:H25"/>
    <mergeCell ref="A26:B26"/>
    <mergeCell ref="G26:H26"/>
    <mergeCell ref="A27:B27"/>
    <mergeCell ref="G27:H27"/>
    <mergeCell ref="A28:B28"/>
    <mergeCell ref="G28:H28"/>
    <mergeCell ref="G29:H29"/>
    <mergeCell ref="A30:B30"/>
    <mergeCell ref="G30:H30"/>
    <mergeCell ref="A21:C21"/>
    <mergeCell ref="A22:C22"/>
    <mergeCell ref="A23:C23"/>
    <mergeCell ref="A18:C18"/>
    <mergeCell ref="A19:C19"/>
    <mergeCell ref="A20:C20"/>
    <mergeCell ref="H12:H13"/>
    <mergeCell ref="A15:C15"/>
    <mergeCell ref="A16:C16"/>
    <mergeCell ref="A17:C17"/>
    <mergeCell ref="A1:H1"/>
    <mergeCell ref="A2:H2"/>
    <mergeCell ref="A5:H6"/>
    <mergeCell ref="C9:E9"/>
    <mergeCell ref="G9:H9"/>
    <mergeCell ref="A10:A13"/>
    <mergeCell ref="B10:B13"/>
    <mergeCell ref="C10:E13"/>
    <mergeCell ref="F10:F13"/>
    <mergeCell ref="G12:G13"/>
  </mergeCells>
  <pageMargins left="0.7" right="0.7" top="0.75" bottom="0.75" header="0.3" footer="0.3"/>
  <pageSetup paperSize="9" scale="5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I60"/>
  <sheetViews>
    <sheetView topLeftCell="A47" workbookViewId="0">
      <selection activeCell="A49" sqref="A49:I60"/>
    </sheetView>
  </sheetViews>
  <sheetFormatPr defaultRowHeight="15" x14ac:dyDescent="0.25"/>
  <cols>
    <col min="1" max="1" width="21.28515625" customWidth="1"/>
    <col min="2" max="2" width="56.5703125" customWidth="1"/>
    <col min="3" max="3" width="26" customWidth="1"/>
    <col min="4" max="4" width="28.7109375" customWidth="1"/>
    <col min="5" max="5" width="21.28515625" customWidth="1"/>
    <col min="6" max="6" width="24.85546875" customWidth="1"/>
    <col min="7" max="7" width="25.5703125" customWidth="1"/>
    <col min="8" max="8" width="29.5703125" customWidth="1"/>
    <col min="9" max="9" width="35.7109375" customWidth="1"/>
  </cols>
  <sheetData>
    <row r="1" spans="1:9" ht="18.75" x14ac:dyDescent="0.3">
      <c r="A1" s="157"/>
      <c r="B1" s="158"/>
      <c r="C1" s="159"/>
      <c r="D1" s="159"/>
      <c r="E1" s="159"/>
      <c r="F1" s="159"/>
      <c r="G1" s="159"/>
      <c r="H1" s="159"/>
      <c r="I1" s="160"/>
    </row>
    <row r="2" spans="1:9" ht="20.25" x14ac:dyDescent="0.25">
      <c r="A2" s="11"/>
      <c r="B2" s="481"/>
      <c r="C2" s="481"/>
      <c r="D2" s="481"/>
      <c r="E2" s="481"/>
      <c r="F2" s="481"/>
      <c r="G2" s="481"/>
      <c r="H2" s="481"/>
      <c r="I2" s="482"/>
    </row>
    <row r="3" spans="1:9" ht="18.75" x14ac:dyDescent="0.3">
      <c r="A3" s="11"/>
      <c r="B3" s="161" t="s">
        <v>97</v>
      </c>
      <c r="C3" s="162"/>
      <c r="D3" s="163"/>
      <c r="E3" s="163"/>
      <c r="F3" s="163"/>
      <c r="G3" s="163"/>
      <c r="H3" s="163"/>
      <c r="I3" s="164"/>
    </row>
    <row r="4" spans="1:9" ht="19.5" thickBot="1" x14ac:dyDescent="0.35">
      <c r="A4" s="12"/>
      <c r="B4" s="165" t="s">
        <v>98</v>
      </c>
      <c r="C4" s="165"/>
      <c r="D4" s="165"/>
      <c r="E4" s="165"/>
      <c r="F4" s="13"/>
      <c r="G4" s="13"/>
      <c r="H4" s="13"/>
      <c r="I4" s="166"/>
    </row>
    <row r="5" spans="1:9" x14ac:dyDescent="0.25">
      <c r="A5" s="483" t="s">
        <v>74</v>
      </c>
      <c r="B5" s="484"/>
      <c r="C5" s="484"/>
      <c r="D5" s="484"/>
      <c r="E5" s="484"/>
      <c r="F5" s="484"/>
      <c r="G5" s="484"/>
      <c r="H5" s="484"/>
      <c r="I5" s="485"/>
    </row>
    <row r="6" spans="1:9" ht="15.75" thickBot="1" x14ac:dyDescent="0.3">
      <c r="A6" s="486"/>
      <c r="B6" s="487"/>
      <c r="C6" s="487"/>
      <c r="D6" s="487"/>
      <c r="E6" s="487"/>
      <c r="F6" s="487"/>
      <c r="G6" s="487"/>
      <c r="H6" s="487"/>
      <c r="I6" s="488"/>
    </row>
    <row r="7" spans="1:9" ht="21" thickBot="1" x14ac:dyDescent="0.35">
      <c r="A7" s="17" t="s">
        <v>35</v>
      </c>
      <c r="B7" s="18"/>
      <c r="C7" s="18"/>
      <c r="D7" s="18"/>
      <c r="E7" s="18"/>
      <c r="F7" s="18"/>
      <c r="G7" s="18"/>
      <c r="H7" s="18"/>
      <c r="I7" s="168"/>
    </row>
    <row r="8" spans="1:9" ht="21" thickBot="1" x14ac:dyDescent="0.3">
      <c r="A8" s="22" t="s">
        <v>9</v>
      </c>
      <c r="B8" s="416" t="s">
        <v>10</v>
      </c>
      <c r="C8" s="418"/>
      <c r="D8" s="416" t="s">
        <v>6</v>
      </c>
      <c r="E8" s="417"/>
      <c r="F8" s="418"/>
      <c r="G8" s="108" t="s">
        <v>11</v>
      </c>
      <c r="H8" s="419" t="s">
        <v>20</v>
      </c>
      <c r="I8" s="420"/>
    </row>
    <row r="9" spans="1:9" ht="21" thickBot="1" x14ac:dyDescent="0.35">
      <c r="A9" s="421" t="s">
        <v>99</v>
      </c>
      <c r="B9" s="421" t="s">
        <v>100</v>
      </c>
      <c r="C9" s="421"/>
      <c r="D9" s="494" t="s">
        <v>101</v>
      </c>
      <c r="E9" s="494"/>
      <c r="F9" s="494"/>
      <c r="G9" s="421" t="s">
        <v>102</v>
      </c>
      <c r="H9" s="169" t="s">
        <v>1</v>
      </c>
      <c r="I9" s="170">
        <v>43773</v>
      </c>
    </row>
    <row r="10" spans="1:9" ht="21" thickBot="1" x14ac:dyDescent="0.35">
      <c r="A10" s="422"/>
      <c r="B10" s="422"/>
      <c r="C10" s="422"/>
      <c r="D10" s="495"/>
      <c r="E10" s="495"/>
      <c r="F10" s="495"/>
      <c r="G10" s="422"/>
      <c r="H10" s="169" t="s">
        <v>0</v>
      </c>
      <c r="I10" s="170" t="s">
        <v>103</v>
      </c>
    </row>
    <row r="11" spans="1:9" x14ac:dyDescent="0.25">
      <c r="A11" s="422"/>
      <c r="B11" s="422"/>
      <c r="C11" s="422"/>
      <c r="D11" s="495"/>
      <c r="E11" s="495"/>
      <c r="F11" s="495"/>
      <c r="G11" s="422"/>
      <c r="H11" s="497" t="s">
        <v>2</v>
      </c>
      <c r="I11" s="421" t="s">
        <v>21</v>
      </c>
    </row>
    <row r="12" spans="1:9" ht="15.75" thickBot="1" x14ac:dyDescent="0.3">
      <c r="A12" s="423"/>
      <c r="B12" s="423"/>
      <c r="C12" s="423"/>
      <c r="D12" s="496"/>
      <c r="E12" s="496"/>
      <c r="F12" s="496"/>
      <c r="G12" s="423"/>
      <c r="H12" s="498"/>
      <c r="I12" s="423"/>
    </row>
    <row r="13" spans="1:9" ht="21" thickBot="1" x14ac:dyDescent="0.35">
      <c r="A13" s="19" t="s">
        <v>118</v>
      </c>
      <c r="B13" s="20"/>
      <c r="C13" s="20"/>
      <c r="D13" s="20"/>
      <c r="E13" s="20"/>
      <c r="F13" s="20"/>
      <c r="G13" s="20"/>
      <c r="H13" s="171"/>
      <c r="I13" s="167"/>
    </row>
    <row r="14" spans="1:9" ht="21" thickBot="1" x14ac:dyDescent="0.3">
      <c r="A14" s="416" t="s">
        <v>14</v>
      </c>
      <c r="B14" s="417"/>
      <c r="C14" s="418"/>
      <c r="D14" s="16" t="s">
        <v>4</v>
      </c>
      <c r="E14" s="16" t="s">
        <v>5</v>
      </c>
      <c r="F14" s="358" t="s">
        <v>16</v>
      </c>
      <c r="G14" s="360"/>
      <c r="H14" s="419" t="s">
        <v>22</v>
      </c>
      <c r="I14" s="489"/>
    </row>
    <row r="15" spans="1:9" ht="21.75" thickBot="1" x14ac:dyDescent="0.4">
      <c r="A15" s="382" t="s">
        <v>122</v>
      </c>
      <c r="B15" s="383"/>
      <c r="C15" s="384"/>
      <c r="D15" s="155">
        <v>4</v>
      </c>
      <c r="E15" s="21">
        <v>1.28</v>
      </c>
      <c r="F15" s="490">
        <f t="shared" ref="F15:F20" si="0">+E15/D15</f>
        <v>0.32</v>
      </c>
      <c r="G15" s="491"/>
      <c r="H15" s="492"/>
      <c r="I15" s="493"/>
    </row>
    <row r="16" spans="1:9" ht="21.75" thickBot="1" x14ac:dyDescent="0.4">
      <c r="A16" s="382" t="s">
        <v>120</v>
      </c>
      <c r="B16" s="383"/>
      <c r="C16" s="384"/>
      <c r="D16" s="155">
        <v>4.2</v>
      </c>
      <c r="E16" s="240">
        <v>0.20499999999999999</v>
      </c>
      <c r="F16" s="490">
        <f t="shared" si="0"/>
        <v>4.8809523809523803E-2</v>
      </c>
      <c r="G16" s="491"/>
      <c r="H16" s="503"/>
      <c r="I16" s="504"/>
    </row>
    <row r="17" spans="1:9" ht="21.75" thickBot="1" x14ac:dyDescent="0.4">
      <c r="A17" s="382" t="s">
        <v>121</v>
      </c>
      <c r="B17" s="383"/>
      <c r="C17" s="384"/>
      <c r="D17" s="155">
        <v>76.400000000000006</v>
      </c>
      <c r="E17" s="172">
        <v>13.3</v>
      </c>
      <c r="F17" s="490">
        <f t="shared" si="0"/>
        <v>0.17408376963350786</v>
      </c>
      <c r="G17" s="491"/>
      <c r="H17" s="173"/>
      <c r="I17" s="174"/>
    </row>
    <row r="18" spans="1:9" ht="21.75" thickBot="1" x14ac:dyDescent="0.4">
      <c r="A18" s="508" t="s">
        <v>123</v>
      </c>
      <c r="B18" s="509"/>
      <c r="C18" s="510"/>
      <c r="D18" s="175">
        <v>2</v>
      </c>
      <c r="E18" s="175">
        <v>0.1</v>
      </c>
      <c r="F18" s="499">
        <f>+E18/D18</f>
        <v>0.05</v>
      </c>
      <c r="G18" s="500"/>
      <c r="H18" s="503"/>
      <c r="I18" s="504"/>
    </row>
    <row r="19" spans="1:9" ht="21.75" thickBot="1" x14ac:dyDescent="0.4">
      <c r="A19" s="505" t="s">
        <v>124</v>
      </c>
      <c r="B19" s="506"/>
      <c r="C19" s="507"/>
      <c r="D19" s="175">
        <v>46</v>
      </c>
      <c r="E19" s="175">
        <f>6+4</f>
        <v>10</v>
      </c>
      <c r="F19" s="499">
        <f t="shared" si="0"/>
        <v>0.21739130434782608</v>
      </c>
      <c r="G19" s="500"/>
      <c r="H19" s="503"/>
      <c r="I19" s="504"/>
    </row>
    <row r="20" spans="1:9" ht="21.75" thickBot="1" x14ac:dyDescent="0.4">
      <c r="A20" s="376" t="s">
        <v>153</v>
      </c>
      <c r="B20" s="377"/>
      <c r="C20" s="378"/>
      <c r="D20" s="175">
        <v>111.8</v>
      </c>
      <c r="E20" s="176">
        <v>31.143000000000001</v>
      </c>
      <c r="F20" s="499">
        <f t="shared" si="0"/>
        <v>0.27855992844364941</v>
      </c>
      <c r="G20" s="500"/>
      <c r="H20" s="501"/>
      <c r="I20" s="502"/>
    </row>
    <row r="21" spans="1:9" ht="21.75" thickBot="1" x14ac:dyDescent="0.4">
      <c r="A21" s="376" t="s">
        <v>125</v>
      </c>
      <c r="B21" s="377"/>
      <c r="C21" s="378"/>
      <c r="D21" s="21">
        <v>3258</v>
      </c>
      <c r="E21" s="21">
        <v>702</v>
      </c>
      <c r="F21" s="490">
        <f>+E21/D21</f>
        <v>0.21546961325966851</v>
      </c>
      <c r="G21" s="491"/>
      <c r="H21" s="501"/>
      <c r="I21" s="504"/>
    </row>
    <row r="22" spans="1:9" ht="21" thickBot="1" x14ac:dyDescent="0.35">
      <c r="A22" s="452"/>
      <c r="B22" s="453"/>
      <c r="C22" s="454"/>
      <c r="D22" s="156"/>
      <c r="E22" s="177"/>
      <c r="F22" s="513">
        <v>49.08</v>
      </c>
      <c r="G22" s="514"/>
      <c r="H22" s="515"/>
      <c r="I22" s="516"/>
    </row>
    <row r="23" spans="1:9" ht="19.5" thickBot="1" x14ac:dyDescent="0.35">
      <c r="A23" s="281" t="s">
        <v>119</v>
      </c>
      <c r="B23" s="282"/>
      <c r="C23" s="282"/>
      <c r="D23" s="282"/>
      <c r="E23" s="282"/>
      <c r="F23" s="282"/>
      <c r="G23" s="282"/>
      <c r="H23" s="282"/>
      <c r="I23" s="283"/>
    </row>
    <row r="24" spans="1:9" ht="21" thickBot="1" x14ac:dyDescent="0.35">
      <c r="A24" s="452"/>
      <c r="B24" s="454"/>
      <c r="C24" s="135" t="s">
        <v>4</v>
      </c>
      <c r="D24" s="452" t="s">
        <v>5</v>
      </c>
      <c r="E24" s="454"/>
      <c r="F24" s="135" t="s">
        <v>15</v>
      </c>
      <c r="G24" s="137" t="s">
        <v>16</v>
      </c>
      <c r="H24" s="416" t="s">
        <v>12</v>
      </c>
      <c r="I24" s="418"/>
    </row>
    <row r="25" spans="1:9" ht="21.75" thickBot="1" x14ac:dyDescent="0.35">
      <c r="A25" s="445" t="s">
        <v>104</v>
      </c>
      <c r="B25" s="447"/>
      <c r="C25" s="138">
        <v>6850022.3099999996</v>
      </c>
      <c r="D25" s="450">
        <v>6850022.3099999996</v>
      </c>
      <c r="E25" s="451"/>
      <c r="F25" s="138">
        <v>0</v>
      </c>
      <c r="G25" s="139">
        <f>+(D25/C25)</f>
        <v>1</v>
      </c>
      <c r="H25" s="517"/>
      <c r="I25" s="518"/>
    </row>
    <row r="26" spans="1:9" ht="21.75" thickBot="1" x14ac:dyDescent="0.35">
      <c r="A26" s="445" t="s">
        <v>24</v>
      </c>
      <c r="B26" s="447"/>
      <c r="C26" s="138">
        <v>28768349.850000001</v>
      </c>
      <c r="D26" s="450">
        <v>13591109.74</v>
      </c>
      <c r="E26" s="451"/>
      <c r="F26" s="138">
        <f>C26-D26</f>
        <v>15177240.110000001</v>
      </c>
      <c r="G26" s="139">
        <v>0.16</v>
      </c>
      <c r="H26" s="511"/>
      <c r="I26" s="512"/>
    </row>
    <row r="27" spans="1:9" ht="21.75" thickBot="1" x14ac:dyDescent="0.4">
      <c r="A27" s="150" t="s">
        <v>25</v>
      </c>
      <c r="B27" s="151"/>
      <c r="C27" s="138">
        <v>11984012.42</v>
      </c>
      <c r="D27" s="450">
        <v>4708049.07</v>
      </c>
      <c r="E27" s="451"/>
      <c r="F27" s="138">
        <v>249147.76</v>
      </c>
      <c r="G27" s="139">
        <v>0.27</v>
      </c>
      <c r="H27" s="519"/>
      <c r="I27" s="520"/>
    </row>
    <row r="28" spans="1:9" ht="19.5" thickBot="1" x14ac:dyDescent="0.3">
      <c r="A28" s="385" t="s">
        <v>26</v>
      </c>
      <c r="B28" s="387"/>
      <c r="C28" s="523">
        <v>4914453.0999999996</v>
      </c>
      <c r="D28" s="525">
        <v>124605.51</v>
      </c>
      <c r="E28" s="526"/>
      <c r="F28" s="529">
        <v>530374.98</v>
      </c>
      <c r="G28" s="531">
        <f>+(D28/C28)</f>
        <v>2.5354908768994051E-2</v>
      </c>
      <c r="H28" s="511"/>
      <c r="I28" s="520"/>
    </row>
    <row r="29" spans="1:9" ht="18" thickBot="1" x14ac:dyDescent="0.3">
      <c r="A29" s="521"/>
      <c r="B29" s="522"/>
      <c r="C29" s="524"/>
      <c r="D29" s="527"/>
      <c r="E29" s="528"/>
      <c r="F29" s="530"/>
      <c r="G29" s="532"/>
      <c r="H29" s="517"/>
      <c r="I29" s="518"/>
    </row>
    <row r="30" spans="1:9" ht="21" thickBot="1" x14ac:dyDescent="0.35">
      <c r="A30" s="141" t="s">
        <v>13</v>
      </c>
      <c r="B30" s="142"/>
      <c r="C30" s="178">
        <f>SUM(C26:C29)</f>
        <v>45666815.370000005</v>
      </c>
      <c r="D30" s="533">
        <f>SUM(D25:D29)</f>
        <v>25273786.630000003</v>
      </c>
      <c r="E30" s="534"/>
      <c r="F30" s="178">
        <f>+F26+F27+F28</f>
        <v>15956762.850000001</v>
      </c>
      <c r="G30" s="179">
        <f>SUM(G26:G29)</f>
        <v>0.45535490876899409</v>
      </c>
      <c r="H30" s="535"/>
      <c r="I30" s="536"/>
    </row>
    <row r="31" spans="1:9" ht="17.25" thickBot="1" x14ac:dyDescent="0.35">
      <c r="A31" s="1"/>
      <c r="B31" s="7"/>
      <c r="C31" s="7"/>
      <c r="D31" s="23"/>
      <c r="E31" s="7"/>
      <c r="F31" s="7"/>
      <c r="G31" s="7"/>
      <c r="H31" s="7"/>
      <c r="I31" s="167"/>
    </row>
    <row r="32" spans="1:9" ht="24" thickBot="1" x14ac:dyDescent="0.3">
      <c r="A32" s="379" t="s">
        <v>27</v>
      </c>
      <c r="B32" s="380"/>
      <c r="C32" s="380"/>
      <c r="D32" s="380"/>
      <c r="E32" s="380"/>
      <c r="F32" s="380"/>
      <c r="G32" s="380"/>
      <c r="H32" s="380"/>
      <c r="I32" s="381"/>
    </row>
    <row r="33" spans="1:9" ht="16.5" x14ac:dyDescent="0.3">
      <c r="A33" s="1"/>
      <c r="B33" s="7"/>
      <c r="C33" s="7"/>
      <c r="D33" s="7"/>
      <c r="E33" s="7"/>
      <c r="F33" s="7"/>
      <c r="G33" s="7"/>
      <c r="H33" s="7"/>
      <c r="I33" s="167"/>
    </row>
    <row r="34" spans="1:9" ht="16.5" x14ac:dyDescent="0.3">
      <c r="A34" s="1"/>
      <c r="B34" s="7"/>
      <c r="C34" s="7"/>
      <c r="D34" s="7"/>
      <c r="E34" s="7"/>
      <c r="F34" s="7"/>
      <c r="G34" s="7"/>
      <c r="H34" s="7"/>
      <c r="I34" s="167"/>
    </row>
    <row r="35" spans="1:9" ht="16.5" x14ac:dyDescent="0.3">
      <c r="A35" s="1"/>
      <c r="B35" s="7"/>
      <c r="C35" s="7"/>
      <c r="D35" s="7"/>
      <c r="E35" s="7"/>
      <c r="F35" s="7"/>
      <c r="G35" s="7"/>
      <c r="H35" s="180"/>
      <c r="I35" s="167"/>
    </row>
    <row r="36" spans="1:9" ht="16.5" x14ac:dyDescent="0.3">
      <c r="A36" s="1"/>
      <c r="B36" s="7"/>
      <c r="C36" s="7"/>
      <c r="D36" s="7"/>
      <c r="E36" s="7"/>
      <c r="F36" s="7"/>
      <c r="G36" s="7"/>
      <c r="H36" s="7"/>
      <c r="I36" s="167"/>
    </row>
    <row r="37" spans="1:9" ht="16.5" x14ac:dyDescent="0.3">
      <c r="A37" s="1"/>
      <c r="B37" s="7"/>
      <c r="C37" s="7"/>
      <c r="D37" s="7"/>
      <c r="E37" s="7"/>
      <c r="F37" s="7"/>
      <c r="G37" s="7"/>
      <c r="H37" s="7"/>
      <c r="I37" s="167"/>
    </row>
    <row r="38" spans="1:9" ht="16.5" x14ac:dyDescent="0.3">
      <c r="A38" s="1"/>
      <c r="B38" s="7"/>
      <c r="C38" s="7"/>
      <c r="D38" s="7"/>
      <c r="E38" s="7"/>
      <c r="F38" s="7"/>
      <c r="G38" s="7"/>
      <c r="H38" s="7"/>
      <c r="I38" s="167"/>
    </row>
    <row r="39" spans="1:9" ht="16.5" x14ac:dyDescent="0.3">
      <c r="A39" s="25"/>
      <c r="B39" s="26"/>
      <c r="C39" s="26"/>
      <c r="D39" s="26"/>
      <c r="E39" s="26"/>
      <c r="F39" s="26"/>
      <c r="G39" s="26"/>
      <c r="H39" s="26"/>
      <c r="I39" s="167"/>
    </row>
    <row r="40" spans="1:9" ht="16.5" x14ac:dyDescent="0.3">
      <c r="A40" s="25"/>
      <c r="B40" s="26"/>
      <c r="C40" s="26"/>
      <c r="D40" s="26"/>
      <c r="E40" s="26"/>
      <c r="F40" s="26"/>
      <c r="G40" s="26"/>
      <c r="H40" s="26"/>
      <c r="I40" s="167"/>
    </row>
    <row r="41" spans="1:9" ht="16.5" x14ac:dyDescent="0.3">
      <c r="A41" s="25"/>
      <c r="B41" s="26"/>
      <c r="C41" s="26"/>
      <c r="D41" s="26"/>
      <c r="E41" s="26"/>
      <c r="F41" s="26"/>
      <c r="G41" s="26"/>
      <c r="H41" s="26"/>
      <c r="I41" s="167"/>
    </row>
    <row r="42" spans="1:9" ht="16.5" x14ac:dyDescent="0.3">
      <c r="A42" s="25"/>
      <c r="B42" s="26"/>
      <c r="C42" s="26"/>
      <c r="D42" s="26"/>
      <c r="E42" s="26"/>
      <c r="F42" s="26"/>
      <c r="G42" s="26"/>
      <c r="H42" s="26"/>
      <c r="I42" s="167"/>
    </row>
    <row r="43" spans="1:9" ht="16.5" x14ac:dyDescent="0.3">
      <c r="A43" s="25"/>
      <c r="B43" s="26"/>
      <c r="C43" s="26"/>
      <c r="D43" s="26"/>
      <c r="E43" s="26"/>
      <c r="F43" s="26"/>
      <c r="G43" s="26"/>
      <c r="H43" s="26"/>
      <c r="I43" s="167"/>
    </row>
    <row r="44" spans="1:9" ht="16.5" x14ac:dyDescent="0.3">
      <c r="A44" s="25"/>
      <c r="B44" s="26"/>
      <c r="C44" s="26"/>
      <c r="D44" s="26"/>
      <c r="E44" s="26"/>
      <c r="F44" s="26"/>
      <c r="G44" s="26"/>
      <c r="H44" s="26"/>
      <c r="I44" s="167"/>
    </row>
    <row r="45" spans="1:9" ht="16.5" x14ac:dyDescent="0.3">
      <c r="A45" s="25"/>
      <c r="B45" s="26"/>
      <c r="C45" s="26"/>
      <c r="D45" s="26"/>
      <c r="E45" s="26"/>
      <c r="F45" s="26"/>
      <c r="G45" s="26"/>
      <c r="H45" s="26"/>
      <c r="I45" s="167"/>
    </row>
    <row r="46" spans="1:9" ht="16.5" x14ac:dyDescent="0.3">
      <c r="A46" s="25"/>
      <c r="B46" s="26"/>
      <c r="C46" s="26"/>
      <c r="D46" s="26"/>
      <c r="E46" s="26"/>
      <c r="F46" s="26"/>
      <c r="G46" s="26"/>
      <c r="H46" s="26"/>
      <c r="I46" s="167"/>
    </row>
    <row r="47" spans="1:9" ht="16.5" x14ac:dyDescent="0.3">
      <c r="A47" s="25"/>
      <c r="B47" s="26"/>
      <c r="C47" s="26"/>
      <c r="D47" s="26"/>
      <c r="E47" s="26"/>
      <c r="F47" s="26"/>
      <c r="G47" s="26"/>
      <c r="H47" s="26"/>
      <c r="I47" s="167"/>
    </row>
    <row r="48" spans="1:9" ht="15.75" thickBot="1" x14ac:dyDescent="0.3"/>
    <row r="49" spans="1:9" ht="19.5" thickBot="1" x14ac:dyDescent="0.3">
      <c r="A49" s="358" t="s">
        <v>105</v>
      </c>
      <c r="B49" s="359"/>
      <c r="C49" s="359"/>
      <c r="D49" s="359"/>
      <c r="E49" s="359"/>
      <c r="F49" s="359"/>
      <c r="G49" s="359"/>
      <c r="H49" s="359"/>
      <c r="I49" s="360"/>
    </row>
    <row r="50" spans="1:9" ht="18.75" x14ac:dyDescent="0.25">
      <c r="A50" s="182"/>
      <c r="B50" s="183"/>
      <c r="C50" s="183"/>
      <c r="D50" s="183"/>
      <c r="E50" s="183"/>
      <c r="F50" s="183"/>
      <c r="G50" s="183"/>
      <c r="H50" s="183"/>
      <c r="I50" s="184"/>
    </row>
    <row r="51" spans="1:9" ht="18.75" x14ac:dyDescent="0.25">
      <c r="A51" s="472" t="s">
        <v>140</v>
      </c>
      <c r="B51" s="473"/>
      <c r="C51" s="473"/>
      <c r="D51" s="473"/>
      <c r="E51" s="473"/>
      <c r="F51" s="473"/>
      <c r="G51" s="473"/>
      <c r="H51" s="473"/>
      <c r="I51" s="474"/>
    </row>
    <row r="52" spans="1:9" ht="21" x14ac:dyDescent="0.25">
      <c r="A52" s="152"/>
      <c r="B52" s="153"/>
      <c r="C52" s="153"/>
      <c r="D52" s="153"/>
      <c r="E52" s="153"/>
      <c r="F52" s="153"/>
      <c r="G52" s="153"/>
      <c r="H52" s="153"/>
      <c r="I52" s="154"/>
    </row>
    <row r="53" spans="1:9" ht="19.5" thickBot="1" x14ac:dyDescent="0.3">
      <c r="A53" s="475" t="s">
        <v>136</v>
      </c>
      <c r="B53" s="476"/>
      <c r="C53" s="476"/>
      <c r="D53" s="476"/>
      <c r="E53" s="476"/>
      <c r="F53" s="476"/>
      <c r="G53" s="476"/>
      <c r="H53" s="476"/>
      <c r="I53" s="477"/>
    </row>
    <row r="55" spans="1:9" ht="15.75" thickBot="1" x14ac:dyDescent="0.3"/>
    <row r="56" spans="1:9" ht="19.5" thickBot="1" x14ac:dyDescent="0.3">
      <c r="A56" s="358" t="s">
        <v>137</v>
      </c>
      <c r="B56" s="359"/>
      <c r="C56" s="359"/>
      <c r="D56" s="359"/>
      <c r="E56" s="359"/>
      <c r="F56" s="359"/>
      <c r="G56" s="359"/>
      <c r="H56" s="359"/>
      <c r="I56" s="360"/>
    </row>
    <row r="57" spans="1:9" ht="18.75" x14ac:dyDescent="0.25">
      <c r="A57" s="478" t="s">
        <v>138</v>
      </c>
      <c r="B57" s="479"/>
      <c r="C57" s="479"/>
      <c r="D57" s="479"/>
      <c r="E57" s="479"/>
      <c r="F57" s="479"/>
      <c r="G57" s="479"/>
      <c r="H57" s="479"/>
      <c r="I57" s="480"/>
    </row>
    <row r="58" spans="1:9" ht="18.75" x14ac:dyDescent="0.25">
      <c r="A58" s="472" t="s">
        <v>139</v>
      </c>
      <c r="B58" s="473"/>
      <c r="C58" s="473"/>
      <c r="D58" s="473"/>
      <c r="E58" s="473"/>
      <c r="F58" s="473"/>
      <c r="G58" s="473"/>
      <c r="H58" s="473"/>
      <c r="I58" s="474"/>
    </row>
    <row r="59" spans="1:9" ht="21" x14ac:dyDescent="0.25">
      <c r="A59" s="219"/>
      <c r="B59" s="220"/>
      <c r="C59" s="220"/>
      <c r="D59" s="220"/>
      <c r="E59" s="220"/>
      <c r="F59" s="220"/>
      <c r="G59" s="220"/>
      <c r="H59" s="220"/>
      <c r="I59" s="221"/>
    </row>
    <row r="60" spans="1:9" ht="19.5" thickBot="1" x14ac:dyDescent="0.3">
      <c r="A60" s="475"/>
      <c r="B60" s="476"/>
      <c r="C60" s="476"/>
      <c r="D60" s="476"/>
      <c r="E60" s="476"/>
      <c r="F60" s="476"/>
      <c r="G60" s="476"/>
      <c r="H60" s="476"/>
      <c r="I60" s="477"/>
    </row>
  </sheetData>
  <mergeCells count="66">
    <mergeCell ref="A53:I53"/>
    <mergeCell ref="D27:E27"/>
    <mergeCell ref="H27:I27"/>
    <mergeCell ref="A28:B29"/>
    <mergeCell ref="C28:C29"/>
    <mergeCell ref="D28:E29"/>
    <mergeCell ref="F28:F29"/>
    <mergeCell ref="G28:G29"/>
    <mergeCell ref="H28:I28"/>
    <mergeCell ref="H29:I29"/>
    <mergeCell ref="D30:E30"/>
    <mergeCell ref="H30:I30"/>
    <mergeCell ref="A32:I32"/>
    <mergeCell ref="A49:I49"/>
    <mergeCell ref="A51:I51"/>
    <mergeCell ref="A26:B26"/>
    <mergeCell ref="D26:E26"/>
    <mergeCell ref="H26:I26"/>
    <mergeCell ref="A21:C21"/>
    <mergeCell ref="F21:G21"/>
    <mergeCell ref="H21:I21"/>
    <mergeCell ref="A22:C22"/>
    <mergeCell ref="F22:G22"/>
    <mergeCell ref="H22:I22"/>
    <mergeCell ref="A23:I23"/>
    <mergeCell ref="A24:B24"/>
    <mergeCell ref="D24:E24"/>
    <mergeCell ref="H24:I24"/>
    <mergeCell ref="A25:B25"/>
    <mergeCell ref="D25:E25"/>
    <mergeCell ref="H25:I25"/>
    <mergeCell ref="A20:C20"/>
    <mergeCell ref="F20:G20"/>
    <mergeCell ref="H20:I20"/>
    <mergeCell ref="F16:G16"/>
    <mergeCell ref="H16:I16"/>
    <mergeCell ref="A17:C17"/>
    <mergeCell ref="F17:G17"/>
    <mergeCell ref="A19:C19"/>
    <mergeCell ref="F19:G19"/>
    <mergeCell ref="H19:I19"/>
    <mergeCell ref="A18:C18"/>
    <mergeCell ref="F18:G18"/>
    <mergeCell ref="H18:I18"/>
    <mergeCell ref="A16:C16"/>
    <mergeCell ref="A9:A12"/>
    <mergeCell ref="B9:C12"/>
    <mergeCell ref="D9:F12"/>
    <mergeCell ref="G9:G12"/>
    <mergeCell ref="H11:H12"/>
    <mergeCell ref="A56:I56"/>
    <mergeCell ref="A58:I58"/>
    <mergeCell ref="A60:I60"/>
    <mergeCell ref="A57:I57"/>
    <mergeCell ref="B2:I2"/>
    <mergeCell ref="A5:I6"/>
    <mergeCell ref="B8:C8"/>
    <mergeCell ref="D8:F8"/>
    <mergeCell ref="H8:I8"/>
    <mergeCell ref="I11:I12"/>
    <mergeCell ref="A14:C14"/>
    <mergeCell ref="F14:G14"/>
    <mergeCell ref="H14:I14"/>
    <mergeCell ref="A15:C15"/>
    <mergeCell ref="F15:G15"/>
    <mergeCell ref="H15:I15"/>
  </mergeCells>
  <pageMargins left="0.7" right="0.7" top="0.75" bottom="0.75" header="0.3" footer="0.3"/>
  <pageSetup paperSize="9" scale="48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128"/>
  <sheetViews>
    <sheetView tabSelected="1" topLeftCell="A39" workbookViewId="0">
      <selection activeCell="A50" sqref="A50:O128"/>
    </sheetView>
  </sheetViews>
  <sheetFormatPr defaultRowHeight="15" x14ac:dyDescent="0.25"/>
  <cols>
    <col min="1" max="1" width="36.5703125" customWidth="1"/>
    <col min="3" max="3" width="33.5703125" customWidth="1"/>
    <col min="4" max="5" width="24" customWidth="1"/>
    <col min="6" max="6" width="39.28515625" customWidth="1"/>
    <col min="7" max="7" width="65.42578125" customWidth="1"/>
    <col min="8" max="8" width="22.7109375" hidden="1" customWidth="1"/>
    <col min="9" max="9" width="5.85546875" hidden="1" customWidth="1"/>
    <col min="10" max="10" width="0.42578125" hidden="1" customWidth="1"/>
    <col min="11" max="14" width="9.140625" hidden="1" customWidth="1"/>
    <col min="15" max="15" width="0.140625" hidden="1" customWidth="1"/>
  </cols>
  <sheetData>
    <row r="1" spans="1:9" ht="18.75" x14ac:dyDescent="0.3">
      <c r="A1" s="157"/>
      <c r="B1" s="158"/>
      <c r="C1" s="159"/>
      <c r="D1" s="159"/>
      <c r="E1" s="159"/>
      <c r="F1" s="159"/>
      <c r="G1" s="159"/>
      <c r="H1" s="159"/>
      <c r="I1" s="160"/>
    </row>
    <row r="2" spans="1:9" ht="20.25" x14ac:dyDescent="0.25">
      <c r="A2" s="11"/>
      <c r="B2" s="481"/>
      <c r="C2" s="481"/>
      <c r="D2" s="481"/>
      <c r="E2" s="481"/>
      <c r="F2" s="481"/>
      <c r="G2" s="481"/>
      <c r="H2" s="481"/>
      <c r="I2" s="482"/>
    </row>
    <row r="3" spans="1:9" ht="20.25" x14ac:dyDescent="0.25">
      <c r="A3" s="11"/>
      <c r="B3" s="556" t="s">
        <v>126</v>
      </c>
      <c r="C3" s="557"/>
      <c r="D3" s="557"/>
      <c r="E3" s="557"/>
      <c r="F3" s="557"/>
      <c r="G3" s="557"/>
      <c r="H3" s="557"/>
      <c r="I3" s="558"/>
    </row>
    <row r="4" spans="1:9" ht="19.5" thickBot="1" x14ac:dyDescent="0.35">
      <c r="A4" s="12"/>
      <c r="B4" s="165"/>
      <c r="C4" s="165"/>
      <c r="D4" s="165"/>
      <c r="E4" s="165"/>
      <c r="F4" s="13"/>
      <c r="G4" s="13"/>
      <c r="H4" s="13"/>
      <c r="I4" s="166"/>
    </row>
    <row r="5" spans="1:9" x14ac:dyDescent="0.25">
      <c r="A5" s="548" t="s">
        <v>74</v>
      </c>
      <c r="B5" s="549"/>
      <c r="C5" s="549"/>
      <c r="D5" s="549"/>
      <c r="E5" s="549"/>
      <c r="F5" s="549"/>
      <c r="G5" s="549"/>
      <c r="H5" s="549"/>
      <c r="I5" s="550"/>
    </row>
    <row r="6" spans="1:9" ht="15.75" thickBot="1" x14ac:dyDescent="0.3">
      <c r="A6" s="551"/>
      <c r="B6" s="552"/>
      <c r="C6" s="552"/>
      <c r="D6" s="552"/>
      <c r="E6" s="552"/>
      <c r="F6" s="552"/>
      <c r="G6" s="552"/>
      <c r="H6" s="552"/>
      <c r="I6" s="553"/>
    </row>
    <row r="7" spans="1:9" ht="21" thickBot="1" x14ac:dyDescent="0.35">
      <c r="A7" s="17" t="s">
        <v>35</v>
      </c>
      <c r="B7" s="18"/>
      <c r="C7" s="18"/>
      <c r="D7" s="18"/>
      <c r="E7" s="18"/>
      <c r="F7" s="18"/>
      <c r="G7" s="18"/>
      <c r="H7" s="18"/>
      <c r="I7" s="168"/>
    </row>
    <row r="8" spans="1:9" ht="21" thickBot="1" x14ac:dyDescent="0.3">
      <c r="A8" s="22" t="s">
        <v>9</v>
      </c>
      <c r="B8" s="416" t="s">
        <v>10</v>
      </c>
      <c r="C8" s="418"/>
      <c r="D8" s="416" t="s">
        <v>6</v>
      </c>
      <c r="E8" s="417"/>
      <c r="F8" s="418"/>
      <c r="G8" s="212" t="s">
        <v>11</v>
      </c>
      <c r="H8" s="419" t="s">
        <v>20</v>
      </c>
      <c r="I8" s="420"/>
    </row>
    <row r="9" spans="1:9" ht="21" thickBot="1" x14ac:dyDescent="0.35">
      <c r="A9" s="421" t="s">
        <v>127</v>
      </c>
      <c r="B9" s="421" t="s">
        <v>128</v>
      </c>
      <c r="C9" s="421"/>
      <c r="D9" s="494">
        <v>5383335488.1199999</v>
      </c>
      <c r="E9" s="494"/>
      <c r="F9" s="494"/>
      <c r="G9" s="421" t="s">
        <v>129</v>
      </c>
      <c r="H9" s="169" t="s">
        <v>1</v>
      </c>
      <c r="I9" s="170">
        <v>44596</v>
      </c>
    </row>
    <row r="10" spans="1:9" ht="21" thickBot="1" x14ac:dyDescent="0.35">
      <c r="A10" s="422"/>
      <c r="B10" s="422"/>
      <c r="C10" s="422"/>
      <c r="D10" s="495"/>
      <c r="E10" s="495"/>
      <c r="F10" s="495"/>
      <c r="G10" s="422"/>
      <c r="H10" s="169" t="s">
        <v>0</v>
      </c>
      <c r="I10" s="170">
        <v>44838</v>
      </c>
    </row>
    <row r="11" spans="1:9" x14ac:dyDescent="0.25">
      <c r="A11" s="422"/>
      <c r="B11" s="422"/>
      <c r="C11" s="422"/>
      <c r="D11" s="495"/>
      <c r="E11" s="495"/>
      <c r="F11" s="495"/>
      <c r="G11" s="422"/>
      <c r="H11" s="497" t="s">
        <v>2</v>
      </c>
      <c r="I11" s="554" t="s">
        <v>130</v>
      </c>
    </row>
    <row r="12" spans="1:9" ht="15.75" thickBot="1" x14ac:dyDescent="0.3">
      <c r="A12" s="423"/>
      <c r="B12" s="423"/>
      <c r="C12" s="423"/>
      <c r="D12" s="496"/>
      <c r="E12" s="496"/>
      <c r="F12" s="496"/>
      <c r="G12" s="423"/>
      <c r="H12" s="498"/>
      <c r="I12" s="423"/>
    </row>
    <row r="13" spans="1:9" ht="21" thickBot="1" x14ac:dyDescent="0.35">
      <c r="A13" s="19" t="s">
        <v>118</v>
      </c>
      <c r="B13" s="20"/>
      <c r="C13" s="20"/>
      <c r="D13" s="20"/>
      <c r="E13" s="239"/>
      <c r="F13" s="239"/>
      <c r="G13" s="20"/>
      <c r="H13" s="171"/>
      <c r="I13" s="167"/>
    </row>
    <row r="14" spans="1:9" ht="21" thickBot="1" x14ac:dyDescent="0.3">
      <c r="A14" s="416" t="s">
        <v>14</v>
      </c>
      <c r="B14" s="417"/>
      <c r="C14" s="418"/>
      <c r="D14" s="16" t="s">
        <v>4</v>
      </c>
      <c r="E14" s="16" t="s">
        <v>5</v>
      </c>
      <c r="F14" s="227" t="s">
        <v>16</v>
      </c>
      <c r="G14" s="235" t="s">
        <v>22</v>
      </c>
      <c r="H14" s="419" t="s">
        <v>22</v>
      </c>
      <c r="I14" s="489"/>
    </row>
    <row r="15" spans="1:9" ht="19.5" customHeight="1" thickBot="1" x14ac:dyDescent="0.4">
      <c r="A15" s="505" t="s">
        <v>124</v>
      </c>
      <c r="B15" s="506"/>
      <c r="C15" s="507"/>
      <c r="D15" s="210">
        <v>15</v>
      </c>
      <c r="E15" s="21">
        <v>0</v>
      </c>
      <c r="F15" s="229">
        <f t="shared" ref="F15:F18" si="0">+E15/D15</f>
        <v>0</v>
      </c>
      <c r="G15" s="236" t="s">
        <v>150</v>
      </c>
      <c r="H15" s="492"/>
      <c r="I15" s="493"/>
    </row>
    <row r="16" spans="1:9" ht="21.75" thickBot="1" x14ac:dyDescent="0.4">
      <c r="A16" s="382" t="s">
        <v>121</v>
      </c>
      <c r="B16" s="383"/>
      <c r="C16" s="384"/>
      <c r="D16" s="210">
        <v>196.09</v>
      </c>
      <c r="E16" s="172">
        <v>0</v>
      </c>
      <c r="F16" s="229">
        <f t="shared" si="0"/>
        <v>0</v>
      </c>
      <c r="G16" s="237" t="s">
        <v>151</v>
      </c>
      <c r="H16" s="503"/>
      <c r="I16" s="504"/>
    </row>
    <row r="17" spans="1:9" ht="21.75" thickBot="1" x14ac:dyDescent="0.4">
      <c r="A17" s="382" t="s">
        <v>143</v>
      </c>
      <c r="B17" s="383"/>
      <c r="C17" s="384"/>
      <c r="D17" s="228">
        <v>64</v>
      </c>
      <c r="E17" s="172">
        <v>0</v>
      </c>
      <c r="F17" s="229">
        <f t="shared" ref="F17" si="1">+E17/D17</f>
        <v>0</v>
      </c>
      <c r="G17" s="237" t="s">
        <v>152</v>
      </c>
      <c r="H17" s="230"/>
      <c r="I17" s="231"/>
    </row>
    <row r="18" spans="1:9" ht="21.75" thickBot="1" x14ac:dyDescent="0.4">
      <c r="A18" s="466" t="s">
        <v>125</v>
      </c>
      <c r="B18" s="467"/>
      <c r="C18" s="468"/>
      <c r="D18" s="175">
        <v>5000</v>
      </c>
      <c r="E18" s="175">
        <v>0</v>
      </c>
      <c r="F18" s="232">
        <f t="shared" si="0"/>
        <v>0</v>
      </c>
      <c r="G18" s="237"/>
      <c r="H18" s="503"/>
      <c r="I18" s="504"/>
    </row>
    <row r="19" spans="1:9" ht="21.75" thickBot="1" x14ac:dyDescent="0.4">
      <c r="A19" s="376" t="s">
        <v>7</v>
      </c>
      <c r="B19" s="377"/>
      <c r="C19" s="378"/>
      <c r="D19" s="213">
        <v>1598</v>
      </c>
      <c r="E19" s="172">
        <v>0</v>
      </c>
      <c r="F19" s="229">
        <f t="shared" ref="F19" si="2">+E19/D19</f>
        <v>0</v>
      </c>
      <c r="G19" s="238"/>
      <c r="H19" s="503"/>
      <c r="I19" s="504"/>
    </row>
    <row r="20" spans="1:9" ht="21" thickBot="1" x14ac:dyDescent="0.35">
      <c r="A20" s="452"/>
      <c r="B20" s="453"/>
      <c r="C20" s="454"/>
      <c r="D20" s="211"/>
      <c r="E20" s="177"/>
      <c r="F20" s="233"/>
      <c r="G20" s="234"/>
      <c r="H20" s="515"/>
      <c r="I20" s="516"/>
    </row>
    <row r="21" spans="1:9" ht="19.5" thickBot="1" x14ac:dyDescent="0.35">
      <c r="A21" s="281" t="s">
        <v>119</v>
      </c>
      <c r="B21" s="282"/>
      <c r="C21" s="282"/>
      <c r="D21" s="282"/>
      <c r="E21" s="282"/>
      <c r="F21" s="282"/>
      <c r="G21" s="282"/>
      <c r="H21" s="282"/>
      <c r="I21" s="283"/>
    </row>
    <row r="22" spans="1:9" ht="21" thickBot="1" x14ac:dyDescent="0.35">
      <c r="A22" s="452"/>
      <c r="B22" s="454"/>
      <c r="C22" s="135" t="s">
        <v>4</v>
      </c>
      <c r="D22" s="452" t="s">
        <v>5</v>
      </c>
      <c r="E22" s="454"/>
      <c r="F22" s="135" t="s">
        <v>15</v>
      </c>
      <c r="G22" s="137" t="s">
        <v>16</v>
      </c>
      <c r="H22" s="416" t="s">
        <v>12</v>
      </c>
      <c r="I22" s="418"/>
    </row>
    <row r="23" spans="1:9" ht="21.75" thickBot="1" x14ac:dyDescent="0.35">
      <c r="A23" s="445" t="s">
        <v>104</v>
      </c>
      <c r="B23" s="447"/>
      <c r="C23" s="138">
        <v>807500323.22000003</v>
      </c>
      <c r="D23" s="450">
        <v>807500323.22000003</v>
      </c>
      <c r="E23" s="451"/>
      <c r="F23" s="138">
        <v>0</v>
      </c>
      <c r="G23" s="139">
        <f>+(D23/C23)</f>
        <v>1</v>
      </c>
      <c r="H23" s="517"/>
      <c r="I23" s="518"/>
    </row>
    <row r="24" spans="1:9" ht="21.75" thickBot="1" x14ac:dyDescent="0.35">
      <c r="A24" s="445" t="s">
        <v>24</v>
      </c>
      <c r="B24" s="447"/>
      <c r="C24" s="138">
        <v>2928108819.2199998</v>
      </c>
      <c r="D24" s="450">
        <v>0</v>
      </c>
      <c r="E24" s="451"/>
      <c r="F24" s="138">
        <f>C24-D24</f>
        <v>2928108819.2199998</v>
      </c>
      <c r="G24" s="139">
        <v>0</v>
      </c>
      <c r="H24" s="511"/>
      <c r="I24" s="512"/>
    </row>
    <row r="25" spans="1:9" ht="21.75" thickBot="1" x14ac:dyDescent="0.4">
      <c r="A25" s="208" t="s">
        <v>25</v>
      </c>
      <c r="B25" s="209"/>
      <c r="C25" s="138">
        <v>2141523365.8299999</v>
      </c>
      <c r="D25" s="450">
        <v>0</v>
      </c>
      <c r="E25" s="451"/>
      <c r="F25" s="138">
        <f>C25-D25</f>
        <v>2141523365.8299999</v>
      </c>
      <c r="G25" s="139">
        <v>0</v>
      </c>
      <c r="H25" s="519"/>
      <c r="I25" s="520"/>
    </row>
    <row r="26" spans="1:9" ht="19.5" thickBot="1" x14ac:dyDescent="0.3">
      <c r="A26" s="385" t="s">
        <v>26</v>
      </c>
      <c r="B26" s="387"/>
      <c r="C26" s="523">
        <v>313703303.06999999</v>
      </c>
      <c r="D26" s="525">
        <v>0</v>
      </c>
      <c r="E26" s="526"/>
      <c r="F26" s="529">
        <f>C26-D26</f>
        <v>313703303.06999999</v>
      </c>
      <c r="G26" s="531">
        <f>+(D26/C26)</f>
        <v>0</v>
      </c>
      <c r="H26" s="511"/>
      <c r="I26" s="520"/>
    </row>
    <row r="27" spans="1:9" ht="18" thickBot="1" x14ac:dyDescent="0.3">
      <c r="A27" s="521"/>
      <c r="B27" s="522"/>
      <c r="C27" s="524"/>
      <c r="D27" s="527"/>
      <c r="E27" s="528"/>
      <c r="F27" s="530"/>
      <c r="G27" s="532"/>
      <c r="H27" s="517"/>
      <c r="I27" s="518"/>
    </row>
    <row r="28" spans="1:9" ht="21" thickBot="1" x14ac:dyDescent="0.35">
      <c r="A28" s="141" t="s">
        <v>13</v>
      </c>
      <c r="B28" s="142"/>
      <c r="C28" s="178">
        <f>SUM(C24:C27)</f>
        <v>5383335488.1199989</v>
      </c>
      <c r="D28" s="533">
        <f>SUM(D23:D27)</f>
        <v>807500323.22000003</v>
      </c>
      <c r="E28" s="534"/>
      <c r="F28" s="178">
        <f>+F24+F25+F26</f>
        <v>5383335488.1199989</v>
      </c>
      <c r="G28" s="179">
        <f>SUM(G24:G27)</f>
        <v>0</v>
      </c>
      <c r="H28" s="535"/>
      <c r="I28" s="536"/>
    </row>
    <row r="29" spans="1:9" ht="17.25" thickBot="1" x14ac:dyDescent="0.35">
      <c r="A29" s="1"/>
      <c r="B29" s="7"/>
      <c r="C29" s="7"/>
      <c r="D29" s="23"/>
      <c r="E29" s="7"/>
      <c r="F29" s="7"/>
      <c r="G29" s="7"/>
      <c r="H29" s="7"/>
      <c r="I29" s="167"/>
    </row>
    <row r="30" spans="1:9" ht="24" thickBot="1" x14ac:dyDescent="0.3">
      <c r="A30" s="379" t="s">
        <v>27</v>
      </c>
      <c r="B30" s="380"/>
      <c r="C30" s="380"/>
      <c r="D30" s="380"/>
      <c r="E30" s="380"/>
      <c r="F30" s="380"/>
      <c r="G30" s="380"/>
      <c r="H30" s="380"/>
      <c r="I30" s="381"/>
    </row>
    <row r="31" spans="1:9" ht="16.5" x14ac:dyDescent="0.3">
      <c r="A31" s="1"/>
      <c r="B31" s="7"/>
      <c r="C31" s="7"/>
      <c r="D31" s="7"/>
      <c r="E31" s="7"/>
      <c r="F31" s="7"/>
      <c r="G31" s="7"/>
      <c r="H31" s="7"/>
      <c r="I31" s="167"/>
    </row>
    <row r="32" spans="1:9" ht="16.5" x14ac:dyDescent="0.3">
      <c r="A32" s="1"/>
      <c r="B32" s="7"/>
      <c r="C32" s="7"/>
      <c r="D32" s="7"/>
      <c r="E32" s="7"/>
      <c r="F32" s="7"/>
      <c r="G32" s="7"/>
      <c r="H32" s="7"/>
      <c r="I32" s="167"/>
    </row>
    <row r="33" spans="1:9" ht="16.5" x14ac:dyDescent="0.3">
      <c r="A33" s="1"/>
      <c r="B33" s="7"/>
      <c r="C33" s="7"/>
      <c r="D33" s="7"/>
      <c r="E33" s="7"/>
      <c r="F33" s="7"/>
      <c r="G33" s="7"/>
      <c r="H33" s="180"/>
      <c r="I33" s="167"/>
    </row>
    <row r="34" spans="1:9" ht="16.5" x14ac:dyDescent="0.3">
      <c r="A34" s="1"/>
      <c r="B34" s="7"/>
      <c r="C34" s="7"/>
      <c r="D34" s="7"/>
      <c r="E34" s="7"/>
      <c r="F34" s="7"/>
      <c r="G34" s="7"/>
      <c r="H34" s="7"/>
      <c r="I34" s="167"/>
    </row>
    <row r="35" spans="1:9" ht="16.5" x14ac:dyDescent="0.3">
      <c r="A35" s="1"/>
      <c r="B35" s="7"/>
      <c r="C35" s="7"/>
      <c r="D35" s="7"/>
      <c r="E35" s="7"/>
      <c r="F35" s="7"/>
      <c r="G35" s="7"/>
      <c r="H35" s="7"/>
      <c r="I35" s="167"/>
    </row>
    <row r="36" spans="1:9" ht="16.5" x14ac:dyDescent="0.3">
      <c r="A36" s="1"/>
      <c r="B36" s="7"/>
      <c r="C36" s="7"/>
      <c r="D36" s="7"/>
      <c r="E36" s="7"/>
      <c r="F36" s="7"/>
      <c r="G36" s="7"/>
      <c r="H36" s="7"/>
      <c r="I36" s="167"/>
    </row>
    <row r="37" spans="1:9" ht="16.5" x14ac:dyDescent="0.3">
      <c r="A37" s="25"/>
      <c r="B37" s="26"/>
      <c r="C37" s="26"/>
      <c r="D37" s="26"/>
      <c r="E37" s="26"/>
      <c r="F37" s="26"/>
      <c r="G37" s="26"/>
      <c r="H37" s="26"/>
      <c r="I37" s="167"/>
    </row>
    <row r="38" spans="1:9" ht="16.5" x14ac:dyDescent="0.3">
      <c r="A38" s="25"/>
      <c r="B38" s="26"/>
      <c r="C38" s="26"/>
      <c r="D38" s="26"/>
      <c r="E38" s="26"/>
      <c r="F38" s="26"/>
      <c r="G38" s="26"/>
      <c r="H38" s="26"/>
      <c r="I38" s="167"/>
    </row>
    <row r="39" spans="1:9" ht="16.5" x14ac:dyDescent="0.3">
      <c r="A39" s="25"/>
      <c r="B39" s="26"/>
      <c r="C39" s="26"/>
      <c r="D39" s="26"/>
      <c r="E39" s="26"/>
      <c r="F39" s="26"/>
      <c r="G39" s="26"/>
      <c r="H39" s="26"/>
      <c r="I39" s="167"/>
    </row>
    <row r="40" spans="1:9" ht="16.5" x14ac:dyDescent="0.3">
      <c r="A40" s="25"/>
      <c r="B40" s="26"/>
      <c r="C40" s="26"/>
      <c r="D40" s="26"/>
      <c r="E40" s="26"/>
      <c r="F40" s="26"/>
      <c r="G40" s="26"/>
      <c r="H40" s="26"/>
      <c r="I40" s="167"/>
    </row>
    <row r="41" spans="1:9" ht="16.5" x14ac:dyDescent="0.3">
      <c r="A41" s="25"/>
      <c r="B41" s="26"/>
      <c r="C41" s="26"/>
      <c r="D41" s="26"/>
      <c r="E41" s="26"/>
      <c r="F41" s="26"/>
      <c r="G41" s="26"/>
      <c r="H41" s="26"/>
      <c r="I41" s="167"/>
    </row>
    <row r="42" spans="1:9" ht="16.5" x14ac:dyDescent="0.3">
      <c r="A42" s="25"/>
      <c r="B42" s="26"/>
      <c r="C42" s="26"/>
      <c r="D42" s="26"/>
      <c r="E42" s="26"/>
      <c r="F42" s="26"/>
      <c r="G42" s="26"/>
      <c r="H42" s="26"/>
      <c r="I42" s="167"/>
    </row>
    <row r="43" spans="1:9" ht="16.5" x14ac:dyDescent="0.3">
      <c r="A43" s="25"/>
      <c r="B43" s="26"/>
      <c r="C43" s="26"/>
      <c r="D43" s="26"/>
      <c r="E43" s="26"/>
      <c r="F43" s="26"/>
      <c r="G43" s="26"/>
      <c r="H43" s="26"/>
      <c r="I43" s="167"/>
    </row>
    <row r="44" spans="1:9" ht="16.5" x14ac:dyDescent="0.3">
      <c r="A44" s="25"/>
      <c r="B44" s="26"/>
      <c r="C44" s="26"/>
      <c r="D44" s="26"/>
      <c r="E44" s="26"/>
      <c r="F44" s="26"/>
      <c r="G44" s="26"/>
      <c r="H44" s="26"/>
      <c r="I44" s="167"/>
    </row>
    <row r="45" spans="1:9" ht="16.5" x14ac:dyDescent="0.3">
      <c r="A45" s="25"/>
      <c r="B45" s="26"/>
      <c r="C45" s="26"/>
      <c r="D45" s="26"/>
      <c r="E45" s="26"/>
      <c r="F45" s="26"/>
      <c r="G45" s="26"/>
      <c r="H45" s="26"/>
      <c r="I45" s="167"/>
    </row>
    <row r="46" spans="1:9" ht="16.5" x14ac:dyDescent="0.3">
      <c r="A46" s="25"/>
      <c r="B46" s="26"/>
      <c r="C46" s="26"/>
      <c r="D46" s="26"/>
      <c r="E46" s="26"/>
      <c r="F46" s="26"/>
      <c r="G46" s="26"/>
      <c r="H46" s="26"/>
      <c r="I46" s="167"/>
    </row>
    <row r="47" spans="1:9" ht="17.25" thickBot="1" x14ac:dyDescent="0.35">
      <c r="A47" s="4"/>
      <c r="B47" s="10"/>
      <c r="C47" s="10"/>
      <c r="D47" s="10"/>
      <c r="E47" s="10"/>
      <c r="F47" s="10"/>
      <c r="G47" s="10"/>
      <c r="H47" s="10"/>
      <c r="I47" s="181"/>
    </row>
    <row r="48" spans="1:9" ht="15.75" thickBot="1" x14ac:dyDescent="0.3"/>
    <row r="49" spans="1:15" ht="19.5" thickBot="1" x14ac:dyDescent="0.3">
      <c r="A49" s="358"/>
      <c r="B49" s="359"/>
      <c r="C49" s="359"/>
      <c r="D49" s="359"/>
      <c r="E49" s="359"/>
      <c r="F49" s="359"/>
      <c r="G49" s="359"/>
      <c r="H49" s="359"/>
      <c r="I49" s="360"/>
    </row>
    <row r="50" spans="1:15" ht="19.5" thickBot="1" x14ac:dyDescent="0.3">
      <c r="A50" s="355" t="s">
        <v>131</v>
      </c>
      <c r="B50" s="356"/>
      <c r="C50" s="356"/>
      <c r="D50" s="356"/>
      <c r="E50" s="356"/>
      <c r="F50" s="356"/>
      <c r="G50" s="356"/>
      <c r="H50" s="356"/>
      <c r="I50" s="356"/>
      <c r="J50" s="356"/>
      <c r="K50" s="356"/>
      <c r="L50" s="356"/>
      <c r="M50" s="356"/>
      <c r="N50" s="356"/>
      <c r="O50" s="357"/>
    </row>
    <row r="51" spans="1:15" ht="19.5" customHeight="1" x14ac:dyDescent="0.25">
      <c r="A51" s="539" t="s">
        <v>144</v>
      </c>
      <c r="B51" s="540"/>
      <c r="C51" s="540"/>
      <c r="D51" s="540"/>
      <c r="E51" s="540"/>
      <c r="F51" s="540"/>
      <c r="G51" s="540"/>
      <c r="H51" s="540"/>
      <c r="I51" s="540"/>
      <c r="J51" s="540"/>
      <c r="K51" s="540"/>
      <c r="L51" s="540"/>
      <c r="M51" s="540"/>
      <c r="N51" s="540"/>
      <c r="O51" s="555"/>
    </row>
    <row r="52" spans="1:15" ht="21.75" customHeight="1" x14ac:dyDescent="0.25">
      <c r="A52" s="537" t="s">
        <v>145</v>
      </c>
      <c r="B52" s="538"/>
      <c r="C52" s="538"/>
      <c r="D52" s="538"/>
      <c r="E52" s="538"/>
      <c r="F52" s="538"/>
      <c r="G52" s="538"/>
      <c r="H52" s="538"/>
      <c r="I52" s="538"/>
      <c r="J52" s="215"/>
      <c r="K52" s="215"/>
      <c r="L52" s="215"/>
      <c r="M52" s="215"/>
      <c r="N52" s="215"/>
      <c r="O52" s="216"/>
    </row>
    <row r="53" spans="1:15" ht="21.75" customHeight="1" x14ac:dyDescent="0.25">
      <c r="A53" s="537" t="s">
        <v>146</v>
      </c>
      <c r="B53" s="538"/>
      <c r="C53" s="538"/>
      <c r="D53" s="538"/>
      <c r="E53" s="538"/>
      <c r="F53" s="538"/>
      <c r="G53" s="538"/>
      <c r="H53" s="215"/>
      <c r="I53" s="215"/>
      <c r="J53" s="215"/>
      <c r="K53" s="215"/>
      <c r="L53" s="215"/>
      <c r="M53" s="215"/>
      <c r="N53" s="215"/>
      <c r="O53" s="216"/>
    </row>
    <row r="54" spans="1:15" ht="21.75" customHeight="1" thickBot="1" x14ac:dyDescent="0.3">
      <c r="A54" s="546" t="s">
        <v>147</v>
      </c>
      <c r="B54" s="547"/>
      <c r="C54" s="547"/>
      <c r="D54" s="547"/>
      <c r="E54" s="547"/>
      <c r="F54" s="547"/>
      <c r="G54" s="547"/>
      <c r="H54" s="215"/>
      <c r="I54" s="215"/>
      <c r="J54" s="215"/>
      <c r="K54" s="215"/>
      <c r="L54" s="215"/>
      <c r="M54" s="215"/>
      <c r="N54" s="215"/>
      <c r="O54" s="216"/>
    </row>
    <row r="55" spans="1:15" ht="20.25" customHeight="1" thickBot="1" x14ac:dyDescent="0.3">
      <c r="A55" s="546" t="s">
        <v>148</v>
      </c>
      <c r="B55" s="547"/>
      <c r="C55" s="547"/>
      <c r="D55" s="547"/>
      <c r="E55" s="547"/>
      <c r="F55" s="547"/>
      <c r="G55" s="547"/>
      <c r="H55" s="215"/>
      <c r="I55" s="215"/>
      <c r="J55" s="215"/>
      <c r="K55" s="215"/>
      <c r="L55" s="215"/>
      <c r="M55" s="215"/>
      <c r="N55" s="215"/>
      <c r="O55" s="216"/>
    </row>
    <row r="56" spans="1:15" ht="27" thickBot="1" x14ac:dyDescent="0.3">
      <c r="A56" s="543" t="s">
        <v>95</v>
      </c>
      <c r="B56" s="544"/>
      <c r="C56" s="544"/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5"/>
    </row>
    <row r="57" spans="1:15" ht="18" customHeight="1" x14ac:dyDescent="0.25">
      <c r="A57" s="539" t="s">
        <v>132</v>
      </c>
      <c r="B57" s="540"/>
      <c r="C57" s="540"/>
      <c r="D57" s="540"/>
      <c r="E57" s="540"/>
      <c r="F57" s="540"/>
      <c r="G57" s="540"/>
      <c r="H57" s="540"/>
      <c r="I57" s="540"/>
      <c r="J57" s="215"/>
      <c r="K57" s="215"/>
      <c r="L57" s="215"/>
      <c r="M57" s="215"/>
      <c r="N57" s="215"/>
      <c r="O57" s="216"/>
    </row>
    <row r="58" spans="1:15" ht="19.5" customHeight="1" x14ac:dyDescent="0.25">
      <c r="A58" s="537" t="s">
        <v>133</v>
      </c>
      <c r="B58" s="538"/>
      <c r="C58" s="538"/>
      <c r="D58" s="538"/>
      <c r="E58" s="538"/>
      <c r="F58" s="538"/>
      <c r="G58" s="538"/>
      <c r="H58" s="215"/>
      <c r="I58" s="215"/>
      <c r="J58" s="215"/>
      <c r="K58" s="215"/>
      <c r="L58" s="215"/>
      <c r="M58" s="215"/>
      <c r="N58" s="215"/>
      <c r="O58" s="216"/>
    </row>
    <row r="59" spans="1:15" ht="24" customHeight="1" x14ac:dyDescent="0.25">
      <c r="A59" s="537" t="s">
        <v>149</v>
      </c>
      <c r="B59" s="538"/>
      <c r="C59" s="538"/>
      <c r="D59" s="538"/>
      <c r="E59" s="538"/>
      <c r="F59" s="538"/>
      <c r="G59" s="538"/>
      <c r="H59" s="215"/>
      <c r="I59" s="215"/>
      <c r="J59" s="215"/>
      <c r="K59" s="215"/>
      <c r="L59" s="215"/>
      <c r="M59" s="215"/>
      <c r="N59" s="215"/>
      <c r="O59" s="216"/>
    </row>
    <row r="60" spans="1:15" ht="21" customHeight="1" x14ac:dyDescent="0.25">
      <c r="A60" s="537" t="s">
        <v>135</v>
      </c>
      <c r="B60" s="538"/>
      <c r="C60" s="538"/>
      <c r="D60" s="538"/>
      <c r="E60" s="538"/>
      <c r="F60" s="538"/>
      <c r="G60" s="538"/>
      <c r="H60" s="215"/>
      <c r="I60" s="215"/>
      <c r="J60" s="215"/>
      <c r="K60" s="215"/>
      <c r="L60" s="215"/>
      <c r="M60" s="215"/>
      <c r="N60" s="215"/>
      <c r="O60" s="216"/>
    </row>
    <row r="61" spans="1:15" ht="20.25" customHeight="1" x14ac:dyDescent="0.25">
      <c r="A61" s="537" t="s">
        <v>134</v>
      </c>
      <c r="B61" s="538"/>
      <c r="C61" s="538"/>
      <c r="D61" s="538"/>
      <c r="E61" s="538"/>
      <c r="F61" s="538"/>
      <c r="G61" s="538"/>
      <c r="H61" s="215"/>
      <c r="I61" s="215"/>
      <c r="J61" s="215"/>
      <c r="K61" s="215"/>
      <c r="L61" s="215"/>
      <c r="M61" s="215"/>
      <c r="N61" s="215"/>
      <c r="O61" s="216"/>
    </row>
    <row r="62" spans="1:15" ht="15" customHeight="1" thickBot="1" x14ac:dyDescent="0.3">
      <c r="A62" s="214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6"/>
    </row>
    <row r="63" spans="1:15" ht="27" thickBot="1" x14ac:dyDescent="0.3">
      <c r="A63" s="543"/>
      <c r="B63" s="544"/>
      <c r="C63" s="544"/>
      <c r="D63" s="544"/>
      <c r="E63" s="544"/>
      <c r="F63" s="544"/>
      <c r="G63" s="544"/>
      <c r="H63" s="544"/>
      <c r="I63" s="544"/>
      <c r="J63" s="544"/>
      <c r="K63" s="544"/>
      <c r="L63" s="544"/>
      <c r="M63" s="544"/>
      <c r="N63" s="544"/>
      <c r="O63" s="545"/>
    </row>
    <row r="64" spans="1:15" x14ac:dyDescent="0.25">
      <c r="A64" s="541"/>
      <c r="B64" s="542"/>
      <c r="C64" s="542"/>
      <c r="D64" s="542"/>
      <c r="E64" s="542"/>
      <c r="F64" s="542"/>
      <c r="G64" s="542"/>
      <c r="H64" s="2"/>
      <c r="I64" s="2"/>
      <c r="J64" s="2"/>
      <c r="K64" s="2"/>
      <c r="L64" s="2"/>
      <c r="M64" s="2"/>
      <c r="N64" s="2"/>
      <c r="O64" s="3"/>
    </row>
    <row r="65" spans="1:15" ht="15" customHeight="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</row>
    <row r="66" spans="1:15" ht="15" customHeight="1" x14ac:dyDescent="0.25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</row>
    <row r="67" spans="1:15" ht="15" customHeight="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</row>
    <row r="68" spans="1:15" ht="15" customHeight="1" x14ac:dyDescent="0.25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</row>
    <row r="69" spans="1:15" ht="15" customHeight="1" thickBot="1" x14ac:dyDescent="0.3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</row>
    <row r="70" spans="1:15" ht="15" customHeight="1" thickBot="1" x14ac:dyDescent="0.3">
      <c r="A70" s="379" t="s">
        <v>57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0"/>
      <c r="M70" s="380"/>
      <c r="N70" s="380"/>
      <c r="O70" s="381"/>
    </row>
    <row r="71" spans="1:15" ht="15" customHeight="1" x14ac:dyDescent="0.25">
      <c r="A71" s="398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400"/>
    </row>
    <row r="72" spans="1:15" ht="15" customHeight="1" x14ac:dyDescent="0.25">
      <c r="A72" s="401"/>
      <c r="B72" s="402"/>
      <c r="C72" s="402"/>
      <c r="D72" s="402"/>
      <c r="E72" s="402"/>
      <c r="F72" s="402"/>
      <c r="G72" s="402"/>
      <c r="H72" s="402"/>
      <c r="I72" s="402"/>
      <c r="J72" s="402"/>
      <c r="K72" s="402"/>
      <c r="L72" s="402"/>
      <c r="M72" s="402"/>
      <c r="N72" s="402"/>
      <c r="O72" s="403"/>
    </row>
    <row r="73" spans="1:15" ht="15" customHeight="1" x14ac:dyDescent="0.25">
      <c r="A73" s="401"/>
      <c r="B73" s="402"/>
      <c r="C73" s="402"/>
      <c r="D73" s="402"/>
      <c r="E73" s="402"/>
      <c r="F73" s="402"/>
      <c r="G73" s="402"/>
      <c r="H73" s="402"/>
      <c r="I73" s="402"/>
      <c r="J73" s="402"/>
      <c r="K73" s="402"/>
      <c r="L73" s="402"/>
      <c r="M73" s="402"/>
      <c r="N73" s="402"/>
      <c r="O73" s="403"/>
    </row>
    <row r="74" spans="1:15" ht="15" customHeight="1" x14ac:dyDescent="0.25">
      <c r="A74" s="401"/>
      <c r="B74" s="402"/>
      <c r="C74" s="402"/>
      <c r="D74" s="402"/>
      <c r="E74" s="402"/>
      <c r="F74" s="402"/>
      <c r="G74" s="402"/>
      <c r="H74" s="402"/>
      <c r="I74" s="402"/>
      <c r="J74" s="402"/>
      <c r="K74" s="402"/>
      <c r="L74" s="402"/>
      <c r="M74" s="402"/>
      <c r="N74" s="402"/>
      <c r="O74" s="403"/>
    </row>
    <row r="75" spans="1:15" ht="15" customHeight="1" x14ac:dyDescent="0.25">
      <c r="A75" s="401"/>
      <c r="B75" s="402"/>
      <c r="C75" s="402"/>
      <c r="D75" s="402"/>
      <c r="E75" s="402"/>
      <c r="F75" s="402"/>
      <c r="G75" s="402"/>
      <c r="H75" s="402"/>
      <c r="I75" s="402"/>
      <c r="J75" s="402"/>
      <c r="K75" s="402"/>
      <c r="L75" s="402"/>
      <c r="M75" s="402"/>
      <c r="N75" s="402"/>
      <c r="O75" s="403"/>
    </row>
    <row r="76" spans="1:15" ht="15" customHeight="1" x14ac:dyDescent="0.25">
      <c r="A76" s="401"/>
      <c r="B76" s="402"/>
      <c r="C76" s="402"/>
      <c r="D76" s="402"/>
      <c r="E76" s="402"/>
      <c r="F76" s="402"/>
      <c r="G76" s="402"/>
      <c r="H76" s="402"/>
      <c r="I76" s="402"/>
      <c r="J76" s="402"/>
      <c r="K76" s="402"/>
      <c r="L76" s="402"/>
      <c r="M76" s="402"/>
      <c r="N76" s="402"/>
      <c r="O76" s="403"/>
    </row>
    <row r="77" spans="1:15" ht="15" customHeight="1" x14ac:dyDescent="0.25">
      <c r="A77" s="401"/>
      <c r="B77" s="402"/>
      <c r="C77" s="402"/>
      <c r="D77" s="402"/>
      <c r="E77" s="402"/>
      <c r="F77" s="402"/>
      <c r="G77" s="402"/>
      <c r="H77" s="402"/>
      <c r="I77" s="402"/>
      <c r="J77" s="402"/>
      <c r="K77" s="402"/>
      <c r="L77" s="402"/>
      <c r="M77" s="402"/>
      <c r="N77" s="402"/>
      <c r="O77" s="403"/>
    </row>
    <row r="78" spans="1:15" ht="15" customHeight="1" x14ac:dyDescent="0.25">
      <c r="A78" s="401"/>
      <c r="B78" s="402"/>
      <c r="C78" s="402"/>
      <c r="D78" s="402"/>
      <c r="E78" s="402"/>
      <c r="F78" s="402"/>
      <c r="G78" s="402"/>
      <c r="H78" s="402"/>
      <c r="I78" s="402"/>
      <c r="J78" s="402"/>
      <c r="K78" s="402"/>
      <c r="L78" s="402"/>
      <c r="M78" s="402"/>
      <c r="N78" s="402"/>
      <c r="O78" s="403"/>
    </row>
    <row r="79" spans="1:15" ht="15" customHeight="1" x14ac:dyDescent="0.25">
      <c r="A79" s="401"/>
      <c r="B79" s="402"/>
      <c r="C79" s="402"/>
      <c r="D79" s="402"/>
      <c r="E79" s="402"/>
      <c r="F79" s="402"/>
      <c r="G79" s="402"/>
      <c r="H79" s="402"/>
      <c r="I79" s="402"/>
      <c r="J79" s="402"/>
      <c r="K79" s="402"/>
      <c r="L79" s="402"/>
      <c r="M79" s="402"/>
      <c r="N79" s="402"/>
      <c r="O79" s="403"/>
    </row>
    <row r="80" spans="1:15" ht="15" customHeight="1" x14ac:dyDescent="0.25">
      <c r="A80" s="401"/>
      <c r="B80" s="402"/>
      <c r="C80" s="402"/>
      <c r="D80" s="402"/>
      <c r="E80" s="402"/>
      <c r="F80" s="402"/>
      <c r="G80" s="402"/>
      <c r="H80" s="402"/>
      <c r="I80" s="402"/>
      <c r="J80" s="402"/>
      <c r="K80" s="402"/>
      <c r="L80" s="402"/>
      <c r="M80" s="402"/>
      <c r="N80" s="402"/>
      <c r="O80" s="403"/>
    </row>
    <row r="81" spans="1:15" ht="15" customHeight="1" x14ac:dyDescent="0.25">
      <c r="A81" s="401"/>
      <c r="B81" s="402"/>
      <c r="C81" s="402"/>
      <c r="D81" s="402"/>
      <c r="E81" s="402"/>
      <c r="F81" s="402"/>
      <c r="G81" s="402"/>
      <c r="H81" s="402"/>
      <c r="I81" s="402"/>
      <c r="J81" s="402"/>
      <c r="K81" s="402"/>
      <c r="L81" s="402"/>
      <c r="M81" s="402"/>
      <c r="N81" s="402"/>
      <c r="O81" s="403"/>
    </row>
    <row r="82" spans="1:15" ht="15" customHeight="1" x14ac:dyDescent="0.25">
      <c r="A82" s="401"/>
      <c r="B82" s="402"/>
      <c r="C82" s="402"/>
      <c r="D82" s="402"/>
      <c r="E82" s="402"/>
      <c r="F82" s="402"/>
      <c r="G82" s="402"/>
      <c r="H82" s="402"/>
      <c r="I82" s="402"/>
      <c r="J82" s="402"/>
      <c r="K82" s="402"/>
      <c r="L82" s="402"/>
      <c r="M82" s="402"/>
      <c r="N82" s="402"/>
      <c r="O82" s="403"/>
    </row>
    <row r="83" spans="1:15" ht="15" customHeight="1" x14ac:dyDescent="0.25">
      <c r="A83" s="401"/>
      <c r="B83" s="402"/>
      <c r="C83" s="402"/>
      <c r="D83" s="402"/>
      <c r="E83" s="402"/>
      <c r="F83" s="402"/>
      <c r="G83" s="402"/>
      <c r="H83" s="402"/>
      <c r="I83" s="402"/>
      <c r="J83" s="402"/>
      <c r="K83" s="402"/>
      <c r="L83" s="402"/>
      <c r="M83" s="402"/>
      <c r="N83" s="402"/>
      <c r="O83" s="403"/>
    </row>
    <row r="84" spans="1:15" ht="15" customHeight="1" x14ac:dyDescent="0.25">
      <c r="A84" s="401"/>
      <c r="B84" s="402"/>
      <c r="C84" s="402"/>
      <c r="D84" s="402"/>
      <c r="E84" s="402"/>
      <c r="F84" s="402"/>
      <c r="G84" s="402"/>
      <c r="H84" s="402"/>
      <c r="I84" s="402"/>
      <c r="J84" s="402"/>
      <c r="K84" s="402"/>
      <c r="L84" s="402"/>
      <c r="M84" s="402"/>
      <c r="N84" s="402"/>
      <c r="O84" s="403"/>
    </row>
    <row r="85" spans="1:15" ht="15" customHeight="1" x14ac:dyDescent="0.25">
      <c r="A85" s="401"/>
      <c r="B85" s="402"/>
      <c r="C85" s="402"/>
      <c r="D85" s="402"/>
      <c r="E85" s="402"/>
      <c r="F85" s="402"/>
      <c r="G85" s="402"/>
      <c r="H85" s="402"/>
      <c r="I85" s="402"/>
      <c r="J85" s="402"/>
      <c r="K85" s="402"/>
      <c r="L85" s="402"/>
      <c r="M85" s="402"/>
      <c r="N85" s="402"/>
      <c r="O85" s="403"/>
    </row>
    <row r="86" spans="1:15" ht="15" customHeight="1" x14ac:dyDescent="0.25">
      <c r="A86" s="401"/>
      <c r="B86" s="402"/>
      <c r="C86" s="402"/>
      <c r="D86" s="402"/>
      <c r="E86" s="402"/>
      <c r="F86" s="402"/>
      <c r="G86" s="402"/>
      <c r="H86" s="402"/>
      <c r="I86" s="402"/>
      <c r="J86" s="402"/>
      <c r="K86" s="402"/>
      <c r="L86" s="402"/>
      <c r="M86" s="402"/>
      <c r="N86" s="402"/>
      <c r="O86" s="403"/>
    </row>
    <row r="87" spans="1:15" x14ac:dyDescent="0.25">
      <c r="A87" s="401"/>
      <c r="B87" s="402"/>
      <c r="C87" s="402"/>
      <c r="D87" s="402"/>
      <c r="E87" s="402"/>
      <c r="F87" s="402"/>
      <c r="G87" s="402"/>
      <c r="H87" s="402"/>
      <c r="I87" s="402"/>
      <c r="J87" s="402"/>
      <c r="K87" s="402"/>
      <c r="L87" s="402"/>
      <c r="M87" s="402"/>
      <c r="N87" s="402"/>
      <c r="O87" s="403"/>
    </row>
    <row r="88" spans="1:15" x14ac:dyDescent="0.25">
      <c r="A88" s="401"/>
      <c r="B88" s="402"/>
      <c r="C88" s="402"/>
      <c r="D88" s="402"/>
      <c r="E88" s="402"/>
      <c r="F88" s="402"/>
      <c r="G88" s="402"/>
      <c r="H88" s="402"/>
      <c r="I88" s="402"/>
      <c r="J88" s="402"/>
      <c r="K88" s="402"/>
      <c r="L88" s="402"/>
      <c r="M88" s="402"/>
      <c r="N88" s="402"/>
      <c r="O88" s="403"/>
    </row>
    <row r="89" spans="1:15" x14ac:dyDescent="0.25">
      <c r="A89" s="401"/>
      <c r="B89" s="402"/>
      <c r="C89" s="402"/>
      <c r="D89" s="402"/>
      <c r="E89" s="402"/>
      <c r="F89" s="402"/>
      <c r="G89" s="402"/>
      <c r="H89" s="402"/>
      <c r="I89" s="402"/>
      <c r="J89" s="402"/>
      <c r="K89" s="402"/>
      <c r="L89" s="402"/>
      <c r="M89" s="402"/>
      <c r="N89" s="402"/>
      <c r="O89" s="403"/>
    </row>
    <row r="90" spans="1:15" x14ac:dyDescent="0.25">
      <c r="A90" s="401"/>
      <c r="B90" s="402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3"/>
    </row>
    <row r="91" spans="1:15" x14ac:dyDescent="0.25">
      <c r="A91" s="401"/>
      <c r="B91" s="402"/>
      <c r="C91" s="402"/>
      <c r="D91" s="402"/>
      <c r="E91" s="402"/>
      <c r="F91" s="402"/>
      <c r="G91" s="402"/>
      <c r="H91" s="402"/>
      <c r="I91" s="402"/>
      <c r="J91" s="402"/>
      <c r="K91" s="402"/>
      <c r="L91" s="402"/>
      <c r="M91" s="402"/>
      <c r="N91" s="402"/>
      <c r="O91" s="403"/>
    </row>
    <row r="92" spans="1:15" x14ac:dyDescent="0.25">
      <c r="A92" s="401"/>
      <c r="B92" s="402"/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3"/>
    </row>
    <row r="93" spans="1:15" x14ac:dyDescent="0.25">
      <c r="A93" s="401"/>
      <c r="B93" s="402"/>
      <c r="C93" s="402"/>
      <c r="D93" s="402"/>
      <c r="E93" s="402"/>
      <c r="F93" s="402"/>
      <c r="G93" s="402"/>
      <c r="H93" s="402"/>
      <c r="I93" s="402"/>
      <c r="J93" s="402"/>
      <c r="K93" s="402"/>
      <c r="L93" s="402"/>
      <c r="M93" s="402"/>
      <c r="N93" s="402"/>
      <c r="O93" s="403"/>
    </row>
    <row r="94" spans="1:15" x14ac:dyDescent="0.25">
      <c r="A94" s="401"/>
      <c r="B94" s="402"/>
      <c r="C94" s="402"/>
      <c r="D94" s="402"/>
      <c r="E94" s="402"/>
      <c r="F94" s="402"/>
      <c r="G94" s="402"/>
      <c r="H94" s="402"/>
      <c r="I94" s="402"/>
      <c r="J94" s="402"/>
      <c r="K94" s="402"/>
      <c r="L94" s="402"/>
      <c r="M94" s="402"/>
      <c r="N94" s="402"/>
      <c r="O94" s="403"/>
    </row>
    <row r="95" spans="1:15" x14ac:dyDescent="0.25">
      <c r="A95" s="401"/>
      <c r="B95" s="402"/>
      <c r="C95" s="402"/>
      <c r="D95" s="402"/>
      <c r="E95" s="402"/>
      <c r="F95" s="402"/>
      <c r="G95" s="402"/>
      <c r="H95" s="402"/>
      <c r="I95" s="402"/>
      <c r="J95" s="402"/>
      <c r="K95" s="402"/>
      <c r="L95" s="402"/>
      <c r="M95" s="402"/>
      <c r="N95" s="402"/>
      <c r="O95" s="403"/>
    </row>
    <row r="96" spans="1:15" x14ac:dyDescent="0.25">
      <c r="A96" s="401"/>
      <c r="B96" s="402"/>
      <c r="C96" s="402"/>
      <c r="D96" s="402"/>
      <c r="E96" s="402"/>
      <c r="F96" s="402"/>
      <c r="G96" s="402"/>
      <c r="H96" s="402"/>
      <c r="I96" s="402"/>
      <c r="J96" s="402"/>
      <c r="K96" s="402"/>
      <c r="L96" s="402"/>
      <c r="M96" s="402"/>
      <c r="N96" s="402"/>
      <c r="O96" s="403"/>
    </row>
    <row r="97" spans="1:15" x14ac:dyDescent="0.25">
      <c r="A97" s="401"/>
      <c r="B97" s="402"/>
      <c r="C97" s="402"/>
      <c r="D97" s="402"/>
      <c r="E97" s="402"/>
      <c r="F97" s="402"/>
      <c r="G97" s="402"/>
      <c r="H97" s="402"/>
      <c r="I97" s="402"/>
      <c r="J97" s="402"/>
      <c r="K97" s="402"/>
      <c r="L97" s="402"/>
      <c r="M97" s="402"/>
      <c r="N97" s="402"/>
      <c r="O97" s="403"/>
    </row>
    <row r="98" spans="1:15" x14ac:dyDescent="0.25">
      <c r="A98" s="401"/>
      <c r="B98" s="402"/>
      <c r="C98" s="402"/>
      <c r="D98" s="402"/>
      <c r="E98" s="402"/>
      <c r="F98" s="402"/>
      <c r="G98" s="402"/>
      <c r="H98" s="402"/>
      <c r="I98" s="402"/>
      <c r="J98" s="402"/>
      <c r="K98" s="402"/>
      <c r="L98" s="402"/>
      <c r="M98" s="402"/>
      <c r="N98" s="402"/>
      <c r="O98" s="403"/>
    </row>
    <row r="99" spans="1:15" x14ac:dyDescent="0.25">
      <c r="A99" s="401"/>
      <c r="B99" s="402"/>
      <c r="C99" s="402"/>
      <c r="D99" s="402"/>
      <c r="E99" s="402"/>
      <c r="F99" s="402"/>
      <c r="G99" s="402"/>
      <c r="H99" s="402"/>
      <c r="I99" s="402"/>
      <c r="J99" s="402"/>
      <c r="K99" s="402"/>
      <c r="L99" s="402"/>
      <c r="M99" s="402"/>
      <c r="N99" s="402"/>
      <c r="O99" s="403"/>
    </row>
    <row r="100" spans="1:15" x14ac:dyDescent="0.25">
      <c r="A100" s="401"/>
      <c r="B100" s="402"/>
      <c r="C100" s="402"/>
      <c r="D100" s="402"/>
      <c r="E100" s="402"/>
      <c r="F100" s="402"/>
      <c r="G100" s="402"/>
      <c r="H100" s="402"/>
      <c r="I100" s="402"/>
      <c r="J100" s="402"/>
      <c r="K100" s="402"/>
      <c r="L100" s="402"/>
      <c r="M100" s="402"/>
      <c r="N100" s="402"/>
      <c r="O100" s="403"/>
    </row>
    <row r="101" spans="1:15" x14ac:dyDescent="0.25">
      <c r="A101" s="401"/>
      <c r="B101" s="402"/>
      <c r="C101" s="402"/>
      <c r="D101" s="402"/>
      <c r="E101" s="402"/>
      <c r="F101" s="402"/>
      <c r="G101" s="402"/>
      <c r="H101" s="402"/>
      <c r="I101" s="402"/>
      <c r="J101" s="402"/>
      <c r="K101" s="402"/>
      <c r="L101" s="402"/>
      <c r="M101" s="402"/>
      <c r="N101" s="402"/>
      <c r="O101" s="403"/>
    </row>
    <row r="102" spans="1:15" x14ac:dyDescent="0.25">
      <c r="A102" s="401"/>
      <c r="B102" s="402"/>
      <c r="C102" s="402"/>
      <c r="D102" s="402"/>
      <c r="E102" s="402"/>
      <c r="F102" s="402"/>
      <c r="G102" s="402"/>
      <c r="H102" s="402"/>
      <c r="I102" s="402"/>
      <c r="J102" s="402"/>
      <c r="K102" s="402"/>
      <c r="L102" s="402"/>
      <c r="M102" s="402"/>
      <c r="N102" s="402"/>
      <c r="O102" s="403"/>
    </row>
    <row r="103" spans="1:15" x14ac:dyDescent="0.25">
      <c r="A103" s="401"/>
      <c r="B103" s="402"/>
      <c r="C103" s="402"/>
      <c r="D103" s="402"/>
      <c r="E103" s="402"/>
      <c r="F103" s="402"/>
      <c r="G103" s="402"/>
      <c r="H103" s="402"/>
      <c r="I103" s="402"/>
      <c r="J103" s="402"/>
      <c r="K103" s="402"/>
      <c r="L103" s="402"/>
      <c r="M103" s="402"/>
      <c r="N103" s="402"/>
      <c r="O103" s="403"/>
    </row>
    <row r="104" spans="1:15" x14ac:dyDescent="0.25">
      <c r="A104" s="401"/>
      <c r="B104" s="402"/>
      <c r="C104" s="402"/>
      <c r="D104" s="402"/>
      <c r="E104" s="402"/>
      <c r="F104" s="402"/>
      <c r="G104" s="402"/>
      <c r="H104" s="402"/>
      <c r="I104" s="402"/>
      <c r="J104" s="402"/>
      <c r="K104" s="402"/>
      <c r="L104" s="402"/>
      <c r="M104" s="402"/>
      <c r="N104" s="402"/>
      <c r="O104" s="403"/>
    </row>
    <row r="105" spans="1:15" x14ac:dyDescent="0.25">
      <c r="A105" s="401"/>
      <c r="B105" s="402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3"/>
    </row>
    <row r="106" spans="1:15" x14ac:dyDescent="0.25">
      <c r="A106" s="401"/>
      <c r="B106" s="402"/>
      <c r="C106" s="402"/>
      <c r="D106" s="402"/>
      <c r="E106" s="402"/>
      <c r="F106" s="402"/>
      <c r="G106" s="402"/>
      <c r="H106" s="402"/>
      <c r="I106" s="402"/>
      <c r="J106" s="402"/>
      <c r="K106" s="402"/>
      <c r="L106" s="402"/>
      <c r="M106" s="402"/>
      <c r="N106" s="402"/>
      <c r="O106" s="403"/>
    </row>
    <row r="107" spans="1:15" x14ac:dyDescent="0.25">
      <c r="A107" s="401"/>
      <c r="B107" s="402"/>
      <c r="C107" s="402"/>
      <c r="D107" s="402"/>
      <c r="E107" s="402"/>
      <c r="F107" s="402"/>
      <c r="G107" s="402"/>
      <c r="H107" s="402"/>
      <c r="I107" s="402"/>
      <c r="J107" s="402"/>
      <c r="K107" s="402"/>
      <c r="L107" s="402"/>
      <c r="M107" s="402"/>
      <c r="N107" s="402"/>
      <c r="O107" s="403"/>
    </row>
    <row r="108" spans="1:15" x14ac:dyDescent="0.25">
      <c r="A108" s="401"/>
      <c r="B108" s="402"/>
      <c r="C108" s="402"/>
      <c r="D108" s="402"/>
      <c r="E108" s="402"/>
      <c r="F108" s="402"/>
      <c r="G108" s="402"/>
      <c r="H108" s="402"/>
      <c r="I108" s="402"/>
      <c r="J108" s="402"/>
      <c r="K108" s="402"/>
      <c r="L108" s="402"/>
      <c r="M108" s="402"/>
      <c r="N108" s="402"/>
      <c r="O108" s="403"/>
    </row>
    <row r="109" spans="1:15" x14ac:dyDescent="0.25">
      <c r="A109" s="401"/>
      <c r="B109" s="402"/>
      <c r="C109" s="402"/>
      <c r="D109" s="402"/>
      <c r="E109" s="402"/>
      <c r="F109" s="402"/>
      <c r="G109" s="402"/>
      <c r="H109" s="402"/>
      <c r="I109" s="402"/>
      <c r="J109" s="402"/>
      <c r="K109" s="402"/>
      <c r="L109" s="402"/>
      <c r="M109" s="402"/>
      <c r="N109" s="402"/>
      <c r="O109" s="403"/>
    </row>
    <row r="110" spans="1:15" x14ac:dyDescent="0.25">
      <c r="A110" s="401"/>
      <c r="B110" s="402"/>
      <c r="C110" s="402"/>
      <c r="D110" s="402"/>
      <c r="E110" s="402"/>
      <c r="F110" s="402"/>
      <c r="G110" s="402"/>
      <c r="H110" s="402"/>
      <c r="I110" s="402"/>
      <c r="J110" s="402"/>
      <c r="K110" s="402"/>
      <c r="L110" s="402"/>
      <c r="M110" s="402"/>
      <c r="N110" s="402"/>
      <c r="O110" s="403"/>
    </row>
    <row r="111" spans="1:15" x14ac:dyDescent="0.25">
      <c r="A111" s="401"/>
      <c r="B111" s="402"/>
      <c r="C111" s="402"/>
      <c r="D111" s="402"/>
      <c r="E111" s="402"/>
      <c r="F111" s="402"/>
      <c r="G111" s="402"/>
      <c r="H111" s="402"/>
      <c r="I111" s="402"/>
      <c r="J111" s="402"/>
      <c r="K111" s="402"/>
      <c r="L111" s="402"/>
      <c r="M111" s="402"/>
      <c r="N111" s="402"/>
      <c r="O111" s="403"/>
    </row>
    <row r="112" spans="1:15" x14ac:dyDescent="0.25">
      <c r="A112" s="401"/>
      <c r="B112" s="402"/>
      <c r="C112" s="402"/>
      <c r="D112" s="402"/>
      <c r="E112" s="402"/>
      <c r="F112" s="402"/>
      <c r="G112" s="402"/>
      <c r="H112" s="402"/>
      <c r="I112" s="402"/>
      <c r="J112" s="402"/>
      <c r="K112" s="402"/>
      <c r="L112" s="402"/>
      <c r="M112" s="402"/>
      <c r="N112" s="402"/>
      <c r="O112" s="403"/>
    </row>
    <row r="113" spans="1:15" x14ac:dyDescent="0.25">
      <c r="A113" s="401"/>
      <c r="B113" s="402"/>
      <c r="C113" s="402"/>
      <c r="D113" s="402"/>
      <c r="E113" s="402"/>
      <c r="F113" s="402"/>
      <c r="G113" s="402"/>
      <c r="H113" s="402"/>
      <c r="I113" s="402"/>
      <c r="J113" s="402"/>
      <c r="K113" s="402"/>
      <c r="L113" s="402"/>
      <c r="M113" s="402"/>
      <c r="N113" s="402"/>
      <c r="O113" s="403"/>
    </row>
    <row r="114" spans="1:15" x14ac:dyDescent="0.25">
      <c r="A114" s="401"/>
      <c r="B114" s="402"/>
      <c r="C114" s="402"/>
      <c r="D114" s="402"/>
      <c r="E114" s="402"/>
      <c r="F114" s="402"/>
      <c r="G114" s="402"/>
      <c r="H114" s="402"/>
      <c r="I114" s="402"/>
      <c r="J114" s="402"/>
      <c r="K114" s="402"/>
      <c r="L114" s="402"/>
      <c r="M114" s="402"/>
      <c r="N114" s="402"/>
      <c r="O114" s="403"/>
    </row>
    <row r="115" spans="1:15" x14ac:dyDescent="0.25">
      <c r="A115" s="401"/>
      <c r="B115" s="402"/>
      <c r="C115" s="402"/>
      <c r="D115" s="402"/>
      <c r="E115" s="402"/>
      <c r="F115" s="402"/>
      <c r="G115" s="402"/>
      <c r="H115" s="402"/>
      <c r="I115" s="402"/>
      <c r="J115" s="402"/>
      <c r="K115" s="402"/>
      <c r="L115" s="402"/>
      <c r="M115" s="402"/>
      <c r="N115" s="402"/>
      <c r="O115" s="403"/>
    </row>
    <row r="116" spans="1:15" x14ac:dyDescent="0.25">
      <c r="A116" s="401"/>
      <c r="B116" s="402"/>
      <c r="C116" s="402"/>
      <c r="D116" s="402"/>
      <c r="E116" s="402"/>
      <c r="F116" s="402"/>
      <c r="G116" s="402"/>
      <c r="H116" s="402"/>
      <c r="I116" s="402"/>
      <c r="J116" s="402"/>
      <c r="K116" s="402"/>
      <c r="L116" s="402"/>
      <c r="M116" s="402"/>
      <c r="N116" s="402"/>
      <c r="O116" s="403"/>
    </row>
    <row r="117" spans="1:15" x14ac:dyDescent="0.25">
      <c r="A117" s="401"/>
      <c r="B117" s="402"/>
      <c r="C117" s="402"/>
      <c r="D117" s="402"/>
      <c r="E117" s="402"/>
      <c r="F117" s="402"/>
      <c r="G117" s="402"/>
      <c r="H117" s="402"/>
      <c r="I117" s="402"/>
      <c r="J117" s="402"/>
      <c r="K117" s="402"/>
      <c r="L117" s="402"/>
      <c r="M117" s="402"/>
      <c r="N117" s="402"/>
      <c r="O117" s="403"/>
    </row>
    <row r="118" spans="1:15" x14ac:dyDescent="0.25">
      <c r="A118" s="401"/>
      <c r="B118" s="402"/>
      <c r="C118" s="402"/>
      <c r="D118" s="402"/>
      <c r="E118" s="402"/>
      <c r="F118" s="402"/>
      <c r="G118" s="402"/>
      <c r="H118" s="402"/>
      <c r="I118" s="402"/>
      <c r="J118" s="402"/>
      <c r="K118" s="402"/>
      <c r="L118" s="402"/>
      <c r="M118" s="402"/>
      <c r="N118" s="402"/>
      <c r="O118" s="403"/>
    </row>
    <row r="119" spans="1:15" x14ac:dyDescent="0.25">
      <c r="A119" s="401"/>
      <c r="B119" s="402"/>
      <c r="C119" s="402"/>
      <c r="D119" s="402"/>
      <c r="E119" s="402"/>
      <c r="F119" s="402"/>
      <c r="G119" s="402"/>
      <c r="H119" s="402"/>
      <c r="I119" s="402"/>
      <c r="J119" s="402"/>
      <c r="K119" s="402"/>
      <c r="L119" s="402"/>
      <c r="M119" s="402"/>
      <c r="N119" s="402"/>
      <c r="O119" s="403"/>
    </row>
    <row r="120" spans="1:15" x14ac:dyDescent="0.25">
      <c r="A120" s="401"/>
      <c r="B120" s="402"/>
      <c r="C120" s="402"/>
      <c r="D120" s="402"/>
      <c r="E120" s="402"/>
      <c r="F120" s="402"/>
      <c r="G120" s="402"/>
      <c r="H120" s="402"/>
      <c r="I120" s="402"/>
      <c r="J120" s="402"/>
      <c r="K120" s="402"/>
      <c r="L120" s="402"/>
      <c r="M120" s="402"/>
      <c r="N120" s="402"/>
      <c r="O120" s="403"/>
    </row>
    <row r="121" spans="1:15" x14ac:dyDescent="0.25">
      <c r="A121" s="401"/>
      <c r="B121" s="402"/>
      <c r="C121" s="402"/>
      <c r="D121" s="402"/>
      <c r="E121" s="402"/>
      <c r="F121" s="402"/>
      <c r="G121" s="402"/>
      <c r="H121" s="402"/>
      <c r="I121" s="402"/>
      <c r="J121" s="402"/>
      <c r="K121" s="402"/>
      <c r="L121" s="402"/>
      <c r="M121" s="402"/>
      <c r="N121" s="402"/>
      <c r="O121" s="403"/>
    </row>
    <row r="122" spans="1:15" x14ac:dyDescent="0.25">
      <c r="A122" s="401"/>
      <c r="B122" s="402"/>
      <c r="C122" s="402"/>
      <c r="D122" s="402"/>
      <c r="E122" s="402"/>
      <c r="F122" s="402"/>
      <c r="G122" s="402"/>
      <c r="H122" s="402"/>
      <c r="I122" s="402"/>
      <c r="J122" s="402"/>
      <c r="K122" s="402"/>
      <c r="L122" s="402"/>
      <c r="M122" s="402"/>
      <c r="N122" s="402"/>
      <c r="O122" s="403"/>
    </row>
    <row r="123" spans="1:15" x14ac:dyDescent="0.25">
      <c r="A123" s="401"/>
      <c r="B123" s="402"/>
      <c r="C123" s="402"/>
      <c r="D123" s="402"/>
      <c r="E123" s="402"/>
      <c r="F123" s="402"/>
      <c r="G123" s="402"/>
      <c r="H123" s="402"/>
      <c r="I123" s="402"/>
      <c r="J123" s="402"/>
      <c r="K123" s="402"/>
      <c r="L123" s="402"/>
      <c r="M123" s="402"/>
      <c r="N123" s="402"/>
      <c r="O123" s="403"/>
    </row>
    <row r="124" spans="1:15" x14ac:dyDescent="0.25">
      <c r="A124" s="401"/>
      <c r="B124" s="402"/>
      <c r="C124" s="402"/>
      <c r="D124" s="402"/>
      <c r="E124" s="402"/>
      <c r="F124" s="402"/>
      <c r="G124" s="402"/>
      <c r="H124" s="402"/>
      <c r="I124" s="402"/>
      <c r="J124" s="402"/>
      <c r="K124" s="402"/>
      <c r="L124" s="402"/>
      <c r="M124" s="402"/>
      <c r="N124" s="402"/>
      <c r="O124" s="403"/>
    </row>
    <row r="125" spans="1:15" x14ac:dyDescent="0.25">
      <c r="A125" s="401"/>
      <c r="B125" s="402"/>
      <c r="C125" s="402"/>
      <c r="D125" s="402"/>
      <c r="E125" s="402"/>
      <c r="F125" s="402"/>
      <c r="G125" s="402"/>
      <c r="H125" s="402"/>
      <c r="I125" s="402"/>
      <c r="J125" s="402"/>
      <c r="K125" s="402"/>
      <c r="L125" s="402"/>
      <c r="M125" s="402"/>
      <c r="N125" s="402"/>
      <c r="O125" s="403"/>
    </row>
    <row r="126" spans="1:15" x14ac:dyDescent="0.25">
      <c r="A126" s="401"/>
      <c r="B126" s="402"/>
      <c r="C126" s="402"/>
      <c r="D126" s="402"/>
      <c r="E126" s="402"/>
      <c r="F126" s="402"/>
      <c r="G126" s="402"/>
      <c r="H126" s="402"/>
      <c r="I126" s="402"/>
      <c r="J126" s="402"/>
      <c r="K126" s="402"/>
      <c r="L126" s="402"/>
      <c r="M126" s="402"/>
      <c r="N126" s="402"/>
      <c r="O126" s="403"/>
    </row>
    <row r="127" spans="1:15" ht="15.75" thickBot="1" x14ac:dyDescent="0.3">
      <c r="A127" s="404"/>
      <c r="B127" s="405"/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  <c r="M127" s="405"/>
      <c r="N127" s="405"/>
      <c r="O127" s="406"/>
    </row>
    <row r="128" spans="1:15" ht="17.25" thickBot="1" x14ac:dyDescent="0.35">
      <c r="A128" s="4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45"/>
      <c r="M128" s="145"/>
      <c r="N128" s="145"/>
      <c r="O128" s="146"/>
    </row>
  </sheetData>
  <mergeCells count="64">
    <mergeCell ref="A52:I52"/>
    <mergeCell ref="B3:I3"/>
    <mergeCell ref="D28:E28"/>
    <mergeCell ref="H28:I28"/>
    <mergeCell ref="A30:I30"/>
    <mergeCell ref="A49:I49"/>
    <mergeCell ref="A23:B23"/>
    <mergeCell ref="D23:E23"/>
    <mergeCell ref="H23:I23"/>
    <mergeCell ref="A24:B24"/>
    <mergeCell ref="D24:E24"/>
    <mergeCell ref="H24:I24"/>
    <mergeCell ref="A20:C20"/>
    <mergeCell ref="H20:I20"/>
    <mergeCell ref="H22:I22"/>
    <mergeCell ref="D25:E25"/>
    <mergeCell ref="H25:I25"/>
    <mergeCell ref="A51:O51"/>
    <mergeCell ref="A50:O50"/>
    <mergeCell ref="H26:I26"/>
    <mergeCell ref="H27:I27"/>
    <mergeCell ref="A26:B27"/>
    <mergeCell ref="C26:C27"/>
    <mergeCell ref="D26:E27"/>
    <mergeCell ref="F26:F27"/>
    <mergeCell ref="G26:G27"/>
    <mergeCell ref="D9:F12"/>
    <mergeCell ref="G9:G12"/>
    <mergeCell ref="H11:H12"/>
    <mergeCell ref="A22:B22"/>
    <mergeCell ref="A16:C16"/>
    <mergeCell ref="H16:I16"/>
    <mergeCell ref="A19:C19"/>
    <mergeCell ref="H19:I19"/>
    <mergeCell ref="A21:I21"/>
    <mergeCell ref="D22:E22"/>
    <mergeCell ref="A17:C17"/>
    <mergeCell ref="A70:O70"/>
    <mergeCell ref="A71:O127"/>
    <mergeCell ref="B2:I2"/>
    <mergeCell ref="A5:I6"/>
    <mergeCell ref="B8:C8"/>
    <mergeCell ref="D8:F8"/>
    <mergeCell ref="H8:I8"/>
    <mergeCell ref="A18:C18"/>
    <mergeCell ref="H18:I18"/>
    <mergeCell ref="I11:I12"/>
    <mergeCell ref="A14:C14"/>
    <mergeCell ref="H14:I14"/>
    <mergeCell ref="A15:C15"/>
    <mergeCell ref="H15:I15"/>
    <mergeCell ref="A9:A12"/>
    <mergeCell ref="B9:C12"/>
    <mergeCell ref="A53:G53"/>
    <mergeCell ref="A57:I57"/>
    <mergeCell ref="A58:G58"/>
    <mergeCell ref="A59:G59"/>
    <mergeCell ref="A64:G64"/>
    <mergeCell ref="A60:G60"/>
    <mergeCell ref="A61:G61"/>
    <mergeCell ref="A56:O56"/>
    <mergeCell ref="A63:O63"/>
    <mergeCell ref="A55:G55"/>
    <mergeCell ref="A54:G54"/>
  </mergeCells>
  <pageMargins left="0.7" right="0.7" top="0.75" bottom="0.75" header="0.3" footer="0.3"/>
  <pageSetup paperSize="9" scale="5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6</vt:i4>
      </vt:variant>
    </vt:vector>
  </HeadingPairs>
  <TitlesOfParts>
    <vt:vector size="12" baseType="lpstr">
      <vt:lpstr>CAPA DO RELACTÓRIO </vt:lpstr>
      <vt:lpstr>SE CALUMBO - SE PORTO SECO </vt:lpstr>
      <vt:lpstr>SE VILA FLOR - SE SAPÚ</vt:lpstr>
      <vt:lpstr>SE FUNDA - SE PANGUILA</vt:lpstr>
      <vt:lpstr>MBANZA CONGO</vt:lpstr>
      <vt:lpstr>ELECT. DE CANGANDALA</vt:lpstr>
      <vt:lpstr>'CAPA DO RELACTÓRIO '!Área_de_Impressão</vt:lpstr>
      <vt:lpstr>'ELECT. DE CANGANDALA'!Área_de_Impressão</vt:lpstr>
      <vt:lpstr>'MBANZA CONGO'!Área_de_Impressão</vt:lpstr>
      <vt:lpstr>'SE CALUMBO - SE PORTO SECO '!Área_de_Impressão</vt:lpstr>
      <vt:lpstr>'SE FUNDA - SE PANGUILA'!Área_de_Impressão</vt:lpstr>
      <vt:lpstr>'SE VILA FLOR - SE SAPÚ'!Área_de_Impressão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DRNMAL1DT25</dc:creator>
  <cp:lastModifiedBy>Josue Jeronimo Cassumala</cp:lastModifiedBy>
  <cp:lastPrinted>2022-06-07T09:55:04Z</cp:lastPrinted>
  <dcterms:created xsi:type="dcterms:W3CDTF">2021-06-25T18:46:23Z</dcterms:created>
  <dcterms:modified xsi:type="dcterms:W3CDTF">2022-06-09T09:45:16Z</dcterms:modified>
</cp:coreProperties>
</file>